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n 2023\"/>
    </mc:Choice>
  </mc:AlternateContent>
  <xr:revisionPtr revIDLastSave="0" documentId="13_ncr:1_{0F686BCB-9CE1-4120-8586-B37ABE621F4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OPĆI DIO" sheetId="8" r:id="rId1"/>
    <sheet name="PLAN PRIHODA " sheetId="13" r:id="rId2"/>
    <sheet name="PLAN RASHODA I IZDATAKA" sheetId="5" r:id="rId3"/>
    <sheet name="IZRAČUN I PROCJENA" sheetId="1" r:id="rId4"/>
    <sheet name="PLAN PO POZICIJAMA I IZVORIMA " sheetId="10" r:id="rId5"/>
    <sheet name="OBRAZLOŽENJE" sheetId="12" r:id="rId6"/>
  </sheets>
  <definedNames>
    <definedName name="_FiltarBaze" localSheetId="2" hidden="1">'PLAN RASHODA I IZDATAKA'!#REF!</definedName>
    <definedName name="_xlnm.Print_Titles" localSheetId="1">'PLAN PRIHODA 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 '!$A$1:$G$42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3" l="1"/>
  <c r="D26" i="13"/>
  <c r="C26" i="13"/>
  <c r="B14" i="13"/>
  <c r="J142" i="12" l="1"/>
  <c r="J135" i="12"/>
  <c r="J23" i="5"/>
  <c r="J13" i="5"/>
  <c r="J27" i="5"/>
  <c r="M136" i="10"/>
  <c r="J31" i="1" l="1"/>
  <c r="I148" i="10"/>
  <c r="L31" i="1"/>
  <c r="N50" i="10" l="1"/>
  <c r="J62" i="10" l="1"/>
  <c r="B41" i="13" l="1"/>
  <c r="B26" i="13"/>
  <c r="E26" i="13"/>
  <c r="C41" i="13"/>
  <c r="D41" i="13"/>
  <c r="E41" i="13"/>
  <c r="F41" i="13"/>
  <c r="B27" i="13" l="1"/>
  <c r="B42" i="13"/>
  <c r="I142" i="12" l="1"/>
  <c r="I135" i="12"/>
  <c r="H142" i="12"/>
  <c r="H135" i="12"/>
  <c r="E142" i="12"/>
  <c r="E135" i="12" l="1"/>
  <c r="G142" i="12" l="1"/>
  <c r="D142" i="12"/>
  <c r="C142" i="12"/>
  <c r="G135" i="12"/>
  <c r="D135" i="12"/>
  <c r="C135" i="12"/>
  <c r="I27" i="5" l="1"/>
  <c r="H48" i="1"/>
  <c r="H60" i="1" s="1"/>
  <c r="D48" i="1"/>
  <c r="D60" i="1" s="1"/>
  <c r="H154" i="10" l="1"/>
  <c r="H148" i="10"/>
  <c r="H147" i="10"/>
  <c r="H145" i="10" s="1"/>
  <c r="N125" i="10"/>
  <c r="M125" i="10"/>
  <c r="L125" i="10"/>
  <c r="K125" i="10"/>
  <c r="N122" i="10"/>
  <c r="N87" i="10"/>
  <c r="M87" i="10"/>
  <c r="L87" i="10"/>
  <c r="K87" i="10"/>
  <c r="H87" i="10"/>
  <c r="N62" i="10"/>
  <c r="M62" i="10"/>
  <c r="H62" i="10"/>
  <c r="M53" i="10"/>
  <c r="L53" i="10"/>
  <c r="K53" i="10"/>
  <c r="H53" i="10"/>
  <c r="M51" i="10"/>
  <c r="M50" i="10" s="1"/>
  <c r="K50" i="10"/>
  <c r="M41" i="10"/>
  <c r="K41" i="10"/>
  <c r="I125" i="10" l="1"/>
  <c r="I27" i="10"/>
  <c r="M52" i="10"/>
  <c r="H52" i="10"/>
  <c r="I87" i="10"/>
  <c r="H12" i="8" l="1"/>
  <c r="H22" i="8" s="1"/>
  <c r="G12" i="8"/>
  <c r="G22" i="8" s="1"/>
  <c r="F12" i="8"/>
  <c r="F22" i="8" s="1"/>
  <c r="F24" i="5"/>
  <c r="F23" i="5" s="1"/>
  <c r="D24" i="5"/>
  <c r="D23" i="5" s="1"/>
  <c r="L23" i="5"/>
  <c r="F19" i="5"/>
  <c r="D19" i="5"/>
  <c r="H13" i="5"/>
  <c r="D13" i="5"/>
  <c r="G9" i="5"/>
  <c r="K27" i="5" l="1"/>
  <c r="L27" i="5"/>
  <c r="G27" i="5"/>
  <c r="F27" i="5"/>
  <c r="E27" i="5"/>
  <c r="D27" i="5"/>
  <c r="H27" i="5"/>
  <c r="B29" i="5" l="1"/>
  <c r="I31" i="1"/>
  <c r="H31" i="1"/>
  <c r="G31" i="1"/>
  <c r="F32" i="1" l="1"/>
  <c r="M45" i="10"/>
  <c r="N45" i="10"/>
  <c r="N47" i="10"/>
  <c r="K43" i="10"/>
  <c r="M47" i="10"/>
  <c r="L47" i="10"/>
  <c r="K47" i="10"/>
  <c r="J47" i="10"/>
  <c r="M46" i="10"/>
  <c r="K46" i="10"/>
  <c r="J46" i="10"/>
  <c r="J43" i="10"/>
</calcChain>
</file>

<file path=xl/sharedStrings.xml><?xml version="1.0" encoding="utf-8"?>
<sst xmlns="http://schemas.openxmlformats.org/spreadsheetml/2006/main" count="506" uniqueCount="400">
  <si>
    <t>Dječji vrtić Vukovar I</t>
  </si>
  <si>
    <t>Osnivač</t>
  </si>
  <si>
    <t>Sufinanc.cijene</t>
  </si>
  <si>
    <t>Vlasti.djel.</t>
  </si>
  <si>
    <t>Prorač.koji nije</t>
  </si>
  <si>
    <t>Ekonomska cijena:</t>
  </si>
  <si>
    <t>Grad</t>
  </si>
  <si>
    <t>usluge vrtića</t>
  </si>
  <si>
    <t>mala škola eng.</t>
  </si>
  <si>
    <t>nadležan</t>
  </si>
  <si>
    <t>nadležan i</t>
  </si>
  <si>
    <r>
      <t>broj.dj.xcij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</si>
  <si>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mjeseč.iznos</t>
  </si>
  <si>
    <t>Vukovar</t>
  </si>
  <si>
    <t>najam dvorane</t>
  </si>
  <si>
    <t>Opć.Bogdanovci</t>
  </si>
  <si>
    <t>Sredstva osnivača:</t>
  </si>
  <si>
    <t>Sufinanci.cj.usl.</t>
  </si>
  <si>
    <t>Najam dvorane</t>
  </si>
  <si>
    <t>Pomoć iz proračuna koji nije nadležan</t>
  </si>
  <si>
    <t>Općina Bogdanovci</t>
  </si>
  <si>
    <t>dodatna sredstva</t>
  </si>
  <si>
    <t>Broj djece:</t>
  </si>
  <si>
    <t>ukupno po izvoru financiranja</t>
  </si>
  <si>
    <t>broj djece</t>
  </si>
  <si>
    <t>Sufinanciranje cijene</t>
  </si>
  <si>
    <t>Pomoć iz pror.koji nije nadležan</t>
  </si>
  <si>
    <t xml:space="preserve">Sredstva Ministarstva </t>
  </si>
  <si>
    <t>EU</t>
  </si>
  <si>
    <t>Naziv proračunskog korisnika:</t>
  </si>
  <si>
    <t>DJEČJI VRTIĆ VUKOVAR I</t>
  </si>
  <si>
    <t>Adresa:</t>
  </si>
  <si>
    <t>E.Kvaternika 27, Vukovar</t>
  </si>
  <si>
    <t>Razina:</t>
  </si>
  <si>
    <t>Šifra djelatnosti:</t>
  </si>
  <si>
    <t>Račun</t>
  </si>
  <si>
    <t xml:space="preserve">    Naziv računa</t>
  </si>
  <si>
    <t>Iznos</t>
  </si>
  <si>
    <t>PRIHODI</t>
  </si>
  <si>
    <t>PRIHODI POSLOVANJA</t>
  </si>
  <si>
    <t>TEKUĆE POMOĆI OD HZZ</t>
  </si>
  <si>
    <t>TEKUĆE POMOĆI IZ PRORAČUNA</t>
  </si>
  <si>
    <t>TEKUĆE POMOĆI IZ PRORAČUNA-MINISTARSTVA</t>
  </si>
  <si>
    <t>TEKUĆE POMOĆI IZ PRORAČUNA KOJI NIJE NADLEŽAN/BOGDANOVCI/</t>
  </si>
  <si>
    <t>PRIH.PO POSEB.PROPISIMA</t>
  </si>
  <si>
    <t>SUFIN.CIJENE USLUGE-UPL.RODIT.</t>
  </si>
  <si>
    <t>PRIH.OD PROD.PROIZ.I ISL.</t>
  </si>
  <si>
    <t>MALA ŠKOLA ENGL.JEZIKA</t>
  </si>
  <si>
    <t>NAJAM DVORANE</t>
  </si>
  <si>
    <t>PRIHODI IZ PRORAČUNA ZA FINAN.RED.DJEL.PROR.KORIS.</t>
  </si>
  <si>
    <t>Ukupno PRIHODI</t>
  </si>
  <si>
    <t>RASHODI</t>
  </si>
  <si>
    <t>ukupno</t>
  </si>
  <si>
    <t>sredstva</t>
  </si>
  <si>
    <t>Sufinanc.</t>
  </si>
  <si>
    <t>plan</t>
  </si>
  <si>
    <t>Osnivača</t>
  </si>
  <si>
    <t>cij.u.</t>
  </si>
  <si>
    <t>3+4</t>
  </si>
  <si>
    <t>RASHODI POSLOVANJA</t>
  </si>
  <si>
    <t>31 RASHODI ZA ZAPOSLENE</t>
  </si>
  <si>
    <t xml:space="preserve"> Plaće za redovan rad</t>
  </si>
  <si>
    <t>Plaće za zaposlene</t>
  </si>
  <si>
    <t xml:space="preserve">Ostali rashodi za zaposlene </t>
  </si>
  <si>
    <t>nagrade/jubilarne</t>
  </si>
  <si>
    <t>darovi</t>
  </si>
  <si>
    <t>otpremnine</t>
  </si>
  <si>
    <t>regres</t>
  </si>
  <si>
    <t>ukupno pl.</t>
  </si>
  <si>
    <t>sredst.Osn.</t>
  </si>
  <si>
    <t xml:space="preserve">doprinosi za plaće </t>
  </si>
  <si>
    <t>Doprinosi za obvezno zdravs.osigu.</t>
  </si>
  <si>
    <t>32  MATERIJALNI  RASHODI</t>
  </si>
  <si>
    <t>Naknade troškova zaposlenicima</t>
  </si>
  <si>
    <t>Dnevnice za službeni put u zemlji</t>
  </si>
  <si>
    <t>Naknada za smješt.na sl.putu</t>
  </si>
  <si>
    <t>Nakn. za prijev. na služ.put u zemlji</t>
  </si>
  <si>
    <t>Ostali rashodi sl.puta</t>
  </si>
  <si>
    <t>Naknada za prijevoz na posao</t>
  </si>
  <si>
    <t>Seminari, savjetovanja i simpoziji</t>
  </si>
  <si>
    <t>Tečajevi i stručni ispiti</t>
  </si>
  <si>
    <t>Naknada za korišt.priv.aut.u služ.svrhe</t>
  </si>
  <si>
    <t>Rashodi za materijal i energiju</t>
  </si>
  <si>
    <t>Uredski materijal</t>
  </si>
  <si>
    <t>Literatura (publ.časop.knjig.i ost.)</t>
  </si>
  <si>
    <t>Materijal i sredstva za čišćenje i održa.</t>
  </si>
  <si>
    <t>Materij.za higij.potrebe i njegu</t>
  </si>
  <si>
    <t>Ostali  materijal za potrebe redovnog poslov.</t>
  </si>
  <si>
    <t>Namirnice</t>
  </si>
  <si>
    <t>Električna  energija</t>
  </si>
  <si>
    <t>Topla voda  ( toplana)</t>
  </si>
  <si>
    <t>Plin</t>
  </si>
  <si>
    <t>Motorni  benzin i dizel  gorivo</t>
  </si>
  <si>
    <t>Ostali materijal za proizvodnju energije</t>
  </si>
  <si>
    <t>Materi i dijel.za tek.invest.održ.postroj.i oprem.</t>
  </si>
  <si>
    <t>Mat.i dij.za tek.invest.održ.transp.</t>
  </si>
  <si>
    <t>Ostali materijal i dijel.za tek.invest.održ.</t>
  </si>
  <si>
    <t xml:space="preserve">Sitni inventar </t>
  </si>
  <si>
    <t>Auto gume</t>
  </si>
  <si>
    <t>Službena,radna i zaštit.odjeća</t>
  </si>
  <si>
    <t>Rashodi za usluge</t>
  </si>
  <si>
    <t>Usluge telefona, telefaksa i interneta</t>
  </si>
  <si>
    <t>usl.interneta</t>
  </si>
  <si>
    <t>Poštarina ( pisma, tiskanice)</t>
  </si>
  <si>
    <t>ost.usl.za komun.I prijev.</t>
  </si>
  <si>
    <t>Uslug.tek. I invest.održ.postr.i opreme</t>
  </si>
  <si>
    <t>Uslug.tek.inv.održ.prijev.sredstava</t>
  </si>
  <si>
    <t>Ostale usluge tekućeg i invest.održavanja</t>
  </si>
  <si>
    <t>elek.medij</t>
  </si>
  <si>
    <t>Opskrba vodom</t>
  </si>
  <si>
    <t>Iznošenje i odvoz smeća</t>
  </si>
  <si>
    <t>deratizacija</t>
  </si>
  <si>
    <t>Dimnjačarsko ekološke usluge</t>
  </si>
  <si>
    <t>Ostale komun.usluge</t>
  </si>
  <si>
    <t>Obvezni i preventivni zdravstveni pregled</t>
  </si>
  <si>
    <t>Ostale zdravstvene i veterinarske usluge</t>
  </si>
  <si>
    <t>Ugovor o djelu</t>
  </si>
  <si>
    <t>Ostale intelektualne usluge</t>
  </si>
  <si>
    <t>Usluge ažuriranj.rač.baza</t>
  </si>
  <si>
    <t>Usluge razvoja softwera</t>
  </si>
  <si>
    <t>ostal.rač.usl.</t>
  </si>
  <si>
    <t>Grafič.i tisk.usl.</t>
  </si>
  <si>
    <t>Usluge pri registraciji prijevoznih sredstava</t>
  </si>
  <si>
    <t>Usluge čuvanja imovine i osoba</t>
  </si>
  <si>
    <t>Ostale nespomenute usluge</t>
  </si>
  <si>
    <t>Nakn.trošk.osoba.izvan rad od.</t>
  </si>
  <si>
    <t>Nakn.trošk.služ.puta</t>
  </si>
  <si>
    <t>Ostali nespomenuti rashodi poslovanja</t>
  </si>
  <si>
    <t>Premije osiguranja prijevoznih sredstava</t>
  </si>
  <si>
    <t>Prem.osigur.ostale imovine</t>
  </si>
  <si>
    <t>Premij.osig.osoba</t>
  </si>
  <si>
    <t>Reprezentac.</t>
  </si>
  <si>
    <t>Članarine</t>
  </si>
  <si>
    <t>Javnobilj.pristojbe</t>
  </si>
  <si>
    <t>Naknada zbog nezapo.inval.</t>
  </si>
  <si>
    <t>Ostali nespomenuti rashodi</t>
  </si>
  <si>
    <t>34 FINANCIJSKI RASHODI</t>
  </si>
  <si>
    <t>Financijski rashodi</t>
  </si>
  <si>
    <t>Usluge  banaka</t>
  </si>
  <si>
    <t>Rashodi za zaposlene</t>
  </si>
  <si>
    <t>RAS.ZA NAB.NEFIN.IMOVINE</t>
  </si>
  <si>
    <t>42 RASHODI ZA NABAVU PROIZ.DUG.IM.</t>
  </si>
  <si>
    <t>uredsk.oprema i namješt.</t>
  </si>
  <si>
    <t>računalna oprema</t>
  </si>
  <si>
    <t>oprem.za dj.borav.</t>
  </si>
  <si>
    <t>uređaji,strojevi,oprema</t>
  </si>
  <si>
    <t>uređaji</t>
  </si>
  <si>
    <t>oprema</t>
  </si>
  <si>
    <t>dodatna sredstva za redovno poslovanje:</t>
  </si>
  <si>
    <t xml:space="preserve">naknada za zaposlenika </t>
  </si>
  <si>
    <t>naknada za prijevoz</t>
  </si>
  <si>
    <t>namirnice</t>
  </si>
  <si>
    <t>PLAN PRIHODA I PRIMITAKA DJEČJI VRTIĆ VUKOVAR I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</si>
  <si>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</si>
  <si>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</si>
  <si>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</si>
  <si>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</si>
  <si>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</si>
  <si>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 iz prorač.koji nije nadležan</t>
  </si>
  <si>
    <t>Pomoći HZZ</t>
  </si>
  <si>
    <t>671</t>
  </si>
  <si>
    <t>Ukupno (po izvorima)</t>
  </si>
  <si>
    <t>Pomoći iz prorač.koji nije nadlež.</t>
  </si>
  <si>
    <t>Pomoći</t>
  </si>
  <si>
    <t>MP</t>
  </si>
  <si>
    <t>___________________________________</t>
  </si>
  <si>
    <t xml:space="preserve">                odgovorna osoba</t>
  </si>
  <si>
    <t>OPĆI DIO</t>
  </si>
  <si>
    <t>PRIHODI UKUPNO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</si>
  <si>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</si>
  <si>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</si>
  <si>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</si>
  <si>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</si>
  <si>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</si>
  <si>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</si>
  <si>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</si>
  <si>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</si>
  <si>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</si>
  <si>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</si>
  <si>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____________________________</t>
  </si>
  <si>
    <t>PLAN RASHODA I IZDATAKA</t>
  </si>
  <si>
    <t>Šifra djelatnosti:              8510</t>
  </si>
  <si>
    <t>Gradski proračun                         /Osnivač/</t>
  </si>
  <si>
    <t>Prihodi za posebne namjene/Sufinancir.cijene usluga/</t>
  </si>
  <si>
    <t>Pomoći prorač.koji nije nadlež.Općina Bogdanovci</t>
  </si>
  <si>
    <t>Pom.iz pror.koji nije nadlež.Pomoći Ministarstva</t>
  </si>
  <si>
    <t>razdjel 004:</t>
  </si>
  <si>
    <t>Odjel gradske uprave za odgoj i školstvo</t>
  </si>
  <si>
    <t>PRORAČUNSKI KORISNIK:</t>
  </si>
  <si>
    <t>glava 00402:</t>
  </si>
  <si>
    <t>program:</t>
  </si>
  <si>
    <r>
      <t xml:space="preserve"> </t>
    </r>
    <r>
      <rPr>
        <b/>
        <sz val="8"/>
        <color indexed="8"/>
        <rFont val="Arial"/>
        <family val="2"/>
        <charset val="238"/>
      </rPr>
      <t>REDOVNI PROGRAM PREDŠKOLSKOG ODGOJA</t>
    </r>
  </si>
  <si>
    <t>A</t>
  </si>
  <si>
    <t>Naziv aktivnosti</t>
  </si>
  <si>
    <t>Plaće (Bruto)</t>
  </si>
  <si>
    <t>Ostali rashodi za zaposlene</t>
  </si>
  <si>
    <t>Doprinosi na plaće</t>
  </si>
  <si>
    <t>Materijalni rashodi</t>
  </si>
  <si>
    <t>Naknade troškova zaposlenima</t>
  </si>
  <si>
    <t>Naknada trošk.osoba izvan radn.odnosa</t>
  </si>
  <si>
    <t>Financijski  rashodi</t>
  </si>
  <si>
    <t>Ostali financijski rashodi</t>
  </si>
  <si>
    <t>Rashodi za zaposlene/Rad logopeda/</t>
  </si>
  <si>
    <t>Rashodi za nabavu nefinancijske imovine</t>
  </si>
  <si>
    <t>Rashodi za nabavu proizvedene dugotrajne  imovine</t>
  </si>
  <si>
    <t>Postrojenja i oprema</t>
  </si>
  <si>
    <t>ukupno:</t>
  </si>
  <si>
    <t>ukupno rashodi</t>
  </si>
  <si>
    <t>__________________________________________</t>
  </si>
  <si>
    <r>
      <t xml:space="preserve">                      </t>
    </r>
    <r>
      <rPr>
        <sz val="10"/>
        <color indexed="8"/>
        <rFont val="Arial"/>
        <family val="2"/>
        <charset val="238"/>
      </rPr>
      <t>odgovorna osoba:</t>
    </r>
  </si>
  <si>
    <t>odgovorna osoba</t>
  </si>
  <si>
    <t>POMOĆI IZ EU PROJEKTA</t>
  </si>
  <si>
    <t>Bogdanovci</t>
  </si>
  <si>
    <t>Vlastita</t>
  </si>
  <si>
    <t>Promidžbeni materijal</t>
  </si>
  <si>
    <t>dodatna sredstva za redovno poslovanje</t>
  </si>
  <si>
    <t xml:space="preserve">OBRAZLOŽENJE  PRIJEDLOGA FINANCIJSKOGA PLANA </t>
  </si>
  <si>
    <t>1.)Sažetak rada</t>
  </si>
  <si>
    <t xml:space="preserve">Dječji vrtić Vukovar I ustrojen je 1998.godine prema odredbama Zakona o predškolskom </t>
  </si>
  <si>
    <t xml:space="preserve">odgoju i obrazovanju i uredno prijavljen Trgovačkom sudu u Osijeku kao javna ustanova. </t>
  </si>
  <si>
    <t>Osnivač vrtića je Grad Vukovar.</t>
  </si>
  <si>
    <t>Ustrojstvo rada temelji na izvanobiteljskom odgojno obrazovnom radu, a provodi ga na pet lokacija</t>
  </si>
  <si>
    <t xml:space="preserve">grada Vukovara:Centralni objekt-E.Kvaternika 27; PO Mitnica-H.Gmeinera 1; PO Leptirić -Kralja </t>
  </si>
  <si>
    <t>Zvonimira 33, Borovo naselje; PO Vukovar Novi-Županijska 15; PO Sotin-Hrvatske nezavisnosti 22;</t>
  </si>
  <si>
    <t xml:space="preserve">Cilj odgojno obrazovnog rada jeste zadovoljavanje djetetove potrebe uz poticanje cjelokupnog </t>
  </si>
  <si>
    <t>razvoja djeteta.Čitav odgojno obrazovni proces odvija se u duhu humanističko-razvojne koncepcije koja uvažava</t>
  </si>
  <si>
    <t>zakonitosti razvoja predškolskog djeteta, priznaje dijete kao vrijednost po sebi, prihvaća ga kao biće s</t>
  </si>
  <si>
    <t xml:space="preserve">dostojanstvom i samopoštovanjem koje treba uvažavati i razvijati te kao biće s pravima propisanim </t>
  </si>
  <si>
    <t>Deklaracijom o pravima djeteta 1959.koja uključuje pravo na rast,razvoj i učenje, a u skladu s djetetovim</t>
  </si>
  <si>
    <t>mogućnostima i potrebama.</t>
  </si>
  <si>
    <t xml:space="preserve"> Osnovni programi odgoja i naobrazbe koje provodimo su:</t>
  </si>
  <si>
    <t xml:space="preserve">        a)     cjeloviti 10 satni program</t>
  </si>
  <si>
    <t xml:space="preserve">        b)      6 satni program s ručkom</t>
  </si>
  <si>
    <t xml:space="preserve">        c)      6 satni program bez ručka</t>
  </si>
  <si>
    <t xml:space="preserve">        d)</t>
  </si>
  <si>
    <t xml:space="preserve">program predškole </t>
  </si>
  <si>
    <t xml:space="preserve">        e)</t>
  </si>
  <si>
    <t>program vjerskog odgoja</t>
  </si>
  <si>
    <t xml:space="preserve">2.1. Redoviti programi su cjeloviti razvojni program odgoja i naobrazbe djece u dobi od  jedne godine do polaska  </t>
  </si>
  <si>
    <t xml:space="preserve">     u školu koji su namjenjeni djeci za zadovaljavanje njihovih potreba i potreba roditelja u različitome trajanju.</t>
  </si>
  <si>
    <t>Osnovne zadaće:</t>
  </si>
  <si>
    <t>1.</t>
  </si>
  <si>
    <t>Sustavno praćenje i zadovoljavanje razvojnih potreba djece</t>
  </si>
  <si>
    <t>2.</t>
  </si>
  <si>
    <t xml:space="preserve">Osiguravanje poticajne sredine za cjelokupni razvoj djeteta te prilagođavanje cjelokupnog </t>
  </si>
  <si>
    <t>vrtićkog okružja potrebama djece i roditelja</t>
  </si>
  <si>
    <t>3.</t>
  </si>
  <si>
    <t>Planiranje sadržaja i poticaja za napredovanje u tjelesnom i psihomotornom području,</t>
  </si>
  <si>
    <t>socioemocionalnom spoznajom te u području govora, stvaranja i izražavanja, kao i</t>
  </si>
  <si>
    <t>praćenje provedbe aktivnosti i valorizacija istih</t>
  </si>
  <si>
    <t>4.</t>
  </si>
  <si>
    <t>Njegovanje temeljnih humanih vrijednosti važnih za razvoj odnosa među djecom i odraslima,</t>
  </si>
  <si>
    <t>kontinuirano poštivanje dječjih prava, kako u vrtiću tako i u obitelji.</t>
  </si>
  <si>
    <t>2.2. Posebni programi su :</t>
  </si>
  <si>
    <t xml:space="preserve">   -program rano učenje stranog jezika</t>
  </si>
  <si>
    <t xml:space="preserve">   -program za darovitu djecu</t>
  </si>
  <si>
    <t xml:space="preserve">2.3.Dječji vrtić Vukovar I u svom programu ima i rad s djecom s teškoćama u razvoju  koja su uključena u redoviti  rad </t>
  </si>
  <si>
    <t>i program,a na osnovu mišljenja stručnog povjerenstva.</t>
  </si>
  <si>
    <t>3.)Zakonske i druge podloge na kojima se zasnivaju programi</t>
  </si>
  <si>
    <t xml:space="preserve"> Zakonska podloga na kojoj se zasnivaju programi su verificirani programi od strane Ministarstva znanosti,</t>
  </si>
  <si>
    <t xml:space="preserve">     obrazovanja i sporta.</t>
  </si>
  <si>
    <t>4.) Usklađeni ciljevi,strategije i programi s dokumentima dugoročnog razvoja</t>
  </si>
  <si>
    <t xml:space="preserve">Dio planiranih prihoda koji se financira iz Proračuna Osnivača, usklađen je sa zadanim limitom </t>
  </si>
  <si>
    <t>5.) Ishodište i pokazatelji na kojima se zasniva izračun i ocjene potrebnih sredstava za provođenje programa</t>
  </si>
  <si>
    <t xml:space="preserve"> 1.)   Način izračuna financijskog plana temelji se na broju upisane djece te ekonomskoj cijeni </t>
  </si>
  <si>
    <t>korisnika usluga programa predškolskih ustanova Grada Vukovar i Odluke Grada Vukovara</t>
  </si>
  <si>
    <t xml:space="preserve">( Službeni vjesnik " Grad Vukovar" br.1/10) o participaciji u omjeru 65% Grad Vukovar i </t>
  </si>
  <si>
    <t xml:space="preserve">35% korisnici usluga </t>
  </si>
  <si>
    <t>od 20.kolovoza 2010.s istim omjerom participacije.</t>
  </si>
  <si>
    <t xml:space="preserve">Kako ekonomska cijena nije usklađena sa stvarnim troškovima, potrebna su dodatna sredstva za pokriće </t>
  </si>
  <si>
    <t>rashoda redovnog poslovanja,a što je uvršteno kao pojedinačna stavka prihoda ovog financijskog plana.</t>
  </si>
  <si>
    <t>Izračunom plana radnih mjesta i izračunom sredstava za plaće,sredstva za isplatu plaća veća su nego</t>
  </si>
  <si>
    <t xml:space="preserve">što bi Ustanova ostvarila temeljem broja djece, iz tog razloga ukalkulirana su dodatna sredstva, jer </t>
  </si>
  <si>
    <t>detaljno je prikazan u priloženoj tablici.</t>
  </si>
  <si>
    <t>5.)D.V.Vukovar I planira i pomoći iz proračuna koji nisu u njihovoj nadležnosti, a to su pomoći Ministarstva</t>
  </si>
  <si>
    <t xml:space="preserve">znanosti,obrazovanja i sporta za sufinanciranje programa javnih potreba u predškolskom odgoju i </t>
  </si>
  <si>
    <t xml:space="preserve">Planirana pomoć od Općine Bogdanovci, a temeljem sporazuma s istom o suradnji u području </t>
  </si>
  <si>
    <t>nadležnosti proračunskog korisnika u prethodnoj godini.</t>
  </si>
  <si>
    <t>DV Vukovar I uspješno je realizirao planirane programe kroz sadržaje i aktivnosti koje se temelje</t>
  </si>
  <si>
    <t xml:space="preserve">na nužnosti cjelovitog razvoja djeteta, uvažavanju djetetovih interesa i potreba te nužnosti </t>
  </si>
  <si>
    <t>uključivanja djece u aktualna zbivanja.</t>
  </si>
  <si>
    <t>Prepoznata je važnost stručnog usavršavanja djelatnika kroz stručne skupove i edukacije.</t>
  </si>
  <si>
    <t>Poboljšani su tehnički uvjeti rada,tekuće i investicijsko održavanje objekata DV Vukovar I.</t>
  </si>
  <si>
    <t>g) Ostala obrazloženja i dokumentacija</t>
  </si>
  <si>
    <t>Procjena sredstava potrebnih za provođenje programa za razdoblje:</t>
  </si>
  <si>
    <t>Aktivnosti</t>
  </si>
  <si>
    <t xml:space="preserve">Proračun </t>
  </si>
  <si>
    <t>Proračun</t>
  </si>
  <si>
    <t>Projekcija</t>
  </si>
  <si>
    <t>2018.</t>
  </si>
  <si>
    <t>2019.</t>
  </si>
  <si>
    <t>Tekući program</t>
  </si>
  <si>
    <t>Ukupno program;</t>
  </si>
  <si>
    <t>Plan rashoda za razdoblje:</t>
  </si>
  <si>
    <t>Dokumentacija koja se prilaže uz obrazloženje ovog financijskog plana je :</t>
  </si>
  <si>
    <t>Odgovorna osoba:</t>
  </si>
  <si>
    <t>Mirjana Kulić</t>
  </si>
  <si>
    <t>Pravilnikom Grad osigurava ta sredstva iz proračuna.</t>
  </si>
  <si>
    <t>2020.</t>
  </si>
  <si>
    <t>2021.</t>
  </si>
  <si>
    <t>2022.</t>
  </si>
  <si>
    <t>2023.</t>
  </si>
  <si>
    <t>Ministarstvo</t>
  </si>
  <si>
    <t>PROJEKT:VRTIĆ ZA BOLJI ŽIVOT</t>
  </si>
  <si>
    <t>PROJEKT</t>
  </si>
  <si>
    <t>VRTIĆ.BOLJI Ž</t>
  </si>
  <si>
    <t>TEK.PRIJ.IZM.PROR.KOR.IST.PROR.PRIJ.EU SRED.</t>
  </si>
  <si>
    <t>mjeseci</t>
  </si>
  <si>
    <t>Ostale zakupnine i najamnine</t>
  </si>
  <si>
    <t>Ostale usluge promidž. i inform.</t>
  </si>
  <si>
    <t xml:space="preserve"> </t>
  </si>
  <si>
    <t>(namirnice,naknade za zaposlenike)</t>
  </si>
  <si>
    <t>Vlastita djelatnost-engleski jezik,daroviti i najam dvorane</t>
  </si>
  <si>
    <t>UKUPNO OSNIVAČ</t>
  </si>
  <si>
    <t>Sredstva HZZ-a-pripravnik</t>
  </si>
  <si>
    <t>PROJEKCIJA PLANA ZA 2024.</t>
  </si>
  <si>
    <t>Prijedlog plana 
za 2022.</t>
  </si>
  <si>
    <t>Projekcija plana
za 2023.</t>
  </si>
  <si>
    <t>Projekcija plana 
za 2024.</t>
  </si>
  <si>
    <t>Prijedlog plana 
za 2022</t>
  </si>
  <si>
    <t>HZZ</t>
  </si>
  <si>
    <t>Ukupno prihodi i primici za 2023.</t>
  </si>
  <si>
    <t>Ukupno prihodi i primici za 2024.</t>
  </si>
  <si>
    <t>EU PROJEKT VRTIĆ ZA BOLJI ŽIVOT</t>
  </si>
  <si>
    <t>Vlastita djelatnost</t>
  </si>
  <si>
    <t>financijskog plana.</t>
  </si>
  <si>
    <t>6) Izvješće o postignutim ciljevima i rezultatima programa temeljenim na pokazateljima uspješnosti iz</t>
  </si>
  <si>
    <t>2.)Programi odgoja i naobrazbe djece predškolske dobi jesu:</t>
  </si>
  <si>
    <t>NAČIN I PREGLED IZRAČUNA PLANIRANIH PRIHODA ZA 2023. GODINU</t>
  </si>
  <si>
    <t>IZVORI FINANCIRANJA ZA 2023.GODINU</t>
  </si>
  <si>
    <t>Ukupno planirani prihodi  za 2023.:</t>
  </si>
  <si>
    <t>PROJEKCIJA PLANA ZA 2024.-2025.</t>
  </si>
  <si>
    <t>bonus za uspješan rad</t>
  </si>
  <si>
    <t>Vlastita djelat-engl.jez. i daroviti</t>
  </si>
  <si>
    <t>ostali nenavedeni rashodi za zaposlene</t>
  </si>
  <si>
    <t>Laboratorijske usluge</t>
  </si>
  <si>
    <t>Ostale pristojbe i naknade</t>
  </si>
  <si>
    <t>uredski namještaj</t>
  </si>
  <si>
    <t>oprema za grijanje,vent.i hlađenje</t>
  </si>
  <si>
    <t>PRIJEDLOG FINANCIJSKOG PLANA ZA 2023.GODINU</t>
  </si>
  <si>
    <t>PRIJEDLOG FINANCIJSKOG PLANA  DJEČJI VRTIĆ VUKOVAR I  ZA 2023. I                                                                                                                                                PROJEKCIJA PLANA ZA  2024. I 2025. GODINU</t>
  </si>
  <si>
    <t>Prijedlog plana 
za 2023.</t>
  </si>
  <si>
    <t>Projekcija plana
za 2024.</t>
  </si>
  <si>
    <t>Projekcija plana 
za 2025.</t>
  </si>
  <si>
    <t>Ukupno prihodi i primici za 2025.</t>
  </si>
  <si>
    <t>EU:VRTIĆ ZA BOLJI ŽIVOT</t>
  </si>
  <si>
    <t>PRIJEDLOG PLANA ZA 2023.</t>
  </si>
  <si>
    <t>PROJEKCIJA PLANA ZA 2025.</t>
  </si>
  <si>
    <t>ZA 2023. GODINU</t>
  </si>
  <si>
    <t>te PO u općini Bogdanovci i Petrovci.</t>
  </si>
  <si>
    <t xml:space="preserve">   -posebna skupina djece s teškoćama u razvoju</t>
  </si>
  <si>
    <t xml:space="preserve">    Dječji vrtić Vukovar I, ima za cilj uspješno realizirati postavljen program u 2023.godini i s postojećom </t>
  </si>
  <si>
    <t>strategijom nastaviti s realizacijom  i u 2024. i 2025.godini.</t>
  </si>
  <si>
    <t>Odstupanje u odnosu na procjenu plana prihoda i rashoda  za 2023.godinu je 6% .</t>
  </si>
  <si>
    <t>Razlog odstupanja je povećanje rashoda za plaće zbog usklađenja koeficjenata prema novom Pravilniku o radu, povećanje</t>
  </si>
  <si>
    <t>cijena energenata i otvaranje nove skupine djece u PO Mitnica.</t>
  </si>
  <si>
    <t>Sav planirani prihod u 2023. godini je za pokriće redovnog poslovanja /plaća , materijalnih i financijskih troškova/.</t>
  </si>
  <si>
    <t>Planirani broj djece za 2023.godinu na području Grada Vukovara je 640 djece.</t>
  </si>
  <si>
    <t>Prikaz izračuna sastavni je dio plana za 2023. godinu.</t>
  </si>
  <si>
    <t>Iako plan zadovoljava smjernice plana, moguća su  odstupanja koja bi se rebalansom rješila tijekom 2023.g.</t>
  </si>
  <si>
    <t>2.) Sufinanciranje cijene usluga pohađanja vrtića temeljem broja djece 640  je ishodište potrebnih sredstava</t>
  </si>
  <si>
    <t>3)Dječji vrtić Vukovar I, u svom programu za pedagošku 2022/2023. ima i rano učenje</t>
  </si>
  <si>
    <t xml:space="preserve">Pokazatelj uspješnosti u prethodnoj 2021.godini je pozitivan rezultat u iznosu od </t>
  </si>
  <si>
    <t>NAČIN I PREGLED IZRAČUNA PLANIRANIH PRIHODA ZA 2023-2025.</t>
  </si>
  <si>
    <t>PLAN PRIHODA ZA RAZDOBLJE 2023.-2025.</t>
  </si>
  <si>
    <t>PLAN RASHODA I IZDATAKA ZA RAZDOBLJE 2023.-2025. PREMA PRORAČUNSKIM KLASIFIKACIJAMA.</t>
  </si>
  <si>
    <t>2024.</t>
  </si>
  <si>
    <t>Rashodi su usklađeni s prihodovnom stranom i nema odstupanja u odnosu na 2023.godinu.</t>
  </si>
  <si>
    <t>U Vukovaru, 27.07.2022.</t>
  </si>
  <si>
    <t>U Vukovaru, 27.07.2022</t>
  </si>
  <si>
    <t xml:space="preserve">   640X120,78= </t>
  </si>
  <si>
    <t>640x65,03</t>
  </si>
  <si>
    <t>35x65,03</t>
  </si>
  <si>
    <t>90x17,25</t>
  </si>
  <si>
    <t>35x120,78</t>
  </si>
  <si>
    <t>Sredstva ministarstva za predškolu   160x2,65</t>
  </si>
  <si>
    <t>Sredst.ministars /djeca s poseb.potrebama    8x106,18</t>
  </si>
  <si>
    <t>Sredstva ministarstva za darovitu djecu  20x39,82</t>
  </si>
  <si>
    <t>Sredstva ministarstva-posebna skupina  4x79,63</t>
  </si>
  <si>
    <t>640x120,78</t>
  </si>
  <si>
    <t>od 1.207.777,56 eur i temelji se na izračunu rashoda za zaposlene( plaća i naknada).</t>
  </si>
  <si>
    <t>Procjena za 2023.godinu iznosila je 1.882.938,48 eur dok je planirani iznos za istu godinu 1.993.454,11 eur.</t>
  </si>
  <si>
    <t>Planirani iznosi prihoda  iz vlastitih sredstava i pomoći su u realnim okvirima i iznose 785.676,55 eur,a sastoje se</t>
  </si>
  <si>
    <t>od sredstava za sufinanciranje cijene usluge vrtića u iznosu 480.602,56 eur, vlastite djelatnosti(program engleskog, darovitih</t>
  </si>
  <si>
    <t>i najma dvorana) u iznosu 14.875,57 eur i pomoći od proračuna koji nisu nadležni;općina Bogdanovci u iznosu</t>
  </si>
  <si>
    <t>91.120,84 eur, Ministarstvo u iznosu 14.334,06 eur, i EU 37.660,10 eur.</t>
  </si>
  <si>
    <t xml:space="preserve">od 185,51 eur, temeljem članka 6.stavka 1. Pravilnika o upisu djece i ostvarivanju prava i obveza </t>
  </si>
  <si>
    <t xml:space="preserve">Planirana sredstva od Osnivača iznose 1.207.777,56 eur, što je usklađeno s uputama za izradu prijedloga </t>
  </si>
  <si>
    <t>za 2023.godinu za provođenje programa, u iznosu od 480.602,56 eur. Način izračuna</t>
  </si>
  <si>
    <t>Engleskog jezika  koje započinje s radom 01.10.2022., a cijena iznosi 17,25 eur po djetetu. Prema</t>
  </si>
  <si>
    <t>procjeni planirani broj djece je 90,što iznosi 12.422,85 eur.</t>
  </si>
  <si>
    <t>4.)D.V.Vukovar I planira 2.452,72 eur za iznajmljivanje prostora.</t>
  </si>
  <si>
    <t xml:space="preserve">obrazovanju.Izračun se temelji na 160 djece predškole a  naknada po djetetu iznosi 2,65 eur, </t>
  </si>
  <si>
    <t>što je u ukupnom iznosu za razdoblje od 6 mjeseci 2.548,28 eur.</t>
  </si>
  <si>
    <t>Planirana sredstva Ministarstva za djecu s posebnim potrebama iznose 5.415,08 eur, dok za darovitu</t>
  </si>
  <si>
    <t>djecu ista iznose 3.185,35 eur. Planirana su i sredstva pomoći od Ministarstva za posebnu skupinu</t>
  </si>
  <si>
    <t>djece s teškoćama u razvoju u iznosu 3.185,35 eur.</t>
  </si>
  <si>
    <t xml:space="preserve">predškolskog odgoja točka IV. Od 26.kolovoza 2010.g.,iznosi 91.120,84 eur. </t>
  </si>
  <si>
    <t>6.)D.V. Vukovar I planira i sredstva iz EU projekta Vrtić za bolji život u iznosu 170.382,91 eur.</t>
  </si>
  <si>
    <t>120.317,61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</si>
</sst>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#,##0.00\ &quot;kn&quot;"/>
    <numFmt numFmtId="166" formatCode="_-* #,##0.00\ [$€-1]_-;\-* #,##0.00\ [$€-1]_-;_-* &quot;-&quot;??\ [$€-1]_-;_-@_-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9"/>
      <name val="Arial"/>
      <family val="2"/>
      <charset val="238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.85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MS Sans Serif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MS Sans Serif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6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/>
    <xf numFmtId="44" fontId="1" fillId="0" borderId="0" applyFont="0" applyFill="0" applyBorder="0" applyAlignment="0" applyProtection="0"/>
  </cellStyleXfs>
  <cellXfs count="4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0" fontId="3" fillId="0" borderId="3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6" fillId="0" borderId="8" xfId="0" applyFont="1" applyBorder="1"/>
    <xf numFmtId="0" fontId="6" fillId="0" borderId="6" xfId="0" applyFont="1" applyBorder="1"/>
    <xf numFmtId="0" fontId="0" fillId="0" borderId="1" xfId="0" applyBorder="1"/>
    <xf numFmtId="0" fontId="0" fillId="0" borderId="2" xfId="0" applyBorder="1"/>
    <xf numFmtId="0" fontId="7" fillId="0" borderId="2" xfId="0" applyFont="1" applyBorder="1"/>
    <xf numFmtId="0" fontId="0" fillId="0" borderId="3" xfId="0" applyBorder="1"/>
    <xf numFmtId="0" fontId="7" fillId="0" borderId="3" xfId="0" applyFont="1" applyBorder="1"/>
    <xf numFmtId="0" fontId="7" fillId="0" borderId="4" xfId="0" applyFont="1" applyBorder="1"/>
    <xf numFmtId="0" fontId="5" fillId="0" borderId="5" xfId="0" applyFont="1" applyBorder="1"/>
    <xf numFmtId="0" fontId="7" fillId="0" borderId="9" xfId="0" applyFont="1" applyBorder="1"/>
    <xf numFmtId="0" fontId="0" fillId="0" borderId="9" xfId="0" applyBorder="1"/>
    <xf numFmtId="0" fontId="0" fillId="0" borderId="7" xfId="0" applyBorder="1"/>
    <xf numFmtId="0" fontId="6" fillId="0" borderId="5" xfId="0" applyFont="1" applyBorder="1"/>
    <xf numFmtId="0" fontId="6" fillId="0" borderId="0" xfId="0" applyFont="1"/>
    <xf numFmtId="0" fontId="7" fillId="0" borderId="0" xfId="0" applyFont="1"/>
    <xf numFmtId="43" fontId="7" fillId="0" borderId="0" xfId="1" applyFont="1" applyBorder="1"/>
    <xf numFmtId="43" fontId="7" fillId="0" borderId="9" xfId="1" quotePrefix="1" applyFont="1" applyBorder="1"/>
    <xf numFmtId="43" fontId="7" fillId="0" borderId="0" xfId="1" applyFont="1"/>
    <xf numFmtId="43" fontId="7" fillId="0" borderId="9" xfId="1" applyFont="1" applyBorder="1"/>
    <xf numFmtId="0" fontId="7" fillId="0" borderId="5" xfId="0" applyFont="1" applyBorder="1"/>
    <xf numFmtId="43" fontId="7" fillId="0" borderId="7" xfId="1" applyFont="1" applyBorder="1"/>
    <xf numFmtId="43" fontId="7" fillId="0" borderId="9" xfId="1" applyFont="1" applyFill="1" applyBorder="1"/>
    <xf numFmtId="43" fontId="0" fillId="0" borderId="9" xfId="1" applyFont="1" applyBorder="1"/>
    <xf numFmtId="0" fontId="0" fillId="0" borderId="5" xfId="0" applyBorder="1"/>
    <xf numFmtId="43" fontId="7" fillId="0" borderId="0" xfId="1" quotePrefix="1" applyFont="1" applyBorder="1"/>
    <xf numFmtId="43" fontId="3" fillId="0" borderId="9" xfId="1" applyFont="1" applyBorder="1"/>
    <xf numFmtId="43" fontId="7" fillId="0" borderId="7" xfId="1" quotePrefix="1" applyFont="1" applyBorder="1"/>
    <xf numFmtId="0" fontId="3" fillId="0" borderId="7" xfId="0" applyFont="1" applyBorder="1"/>
    <xf numFmtId="0" fontId="3" fillId="0" borderId="9" xfId="0" applyFont="1" applyBorder="1"/>
    <xf numFmtId="0" fontId="7" fillId="0" borderId="10" xfId="0" applyFont="1" applyBorder="1"/>
    <xf numFmtId="43" fontId="7" fillId="0" borderId="8" xfId="1" quotePrefix="1" applyFont="1" applyBorder="1"/>
    <xf numFmtId="43" fontId="3" fillId="0" borderId="7" xfId="1" applyFont="1" applyBorder="1"/>
    <xf numFmtId="0" fontId="0" fillId="0" borderId="6" xfId="0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Border="1"/>
    <xf numFmtId="43" fontId="0" fillId="0" borderId="13" xfId="1" applyFont="1" applyBorder="1"/>
    <xf numFmtId="43" fontId="0" fillId="0" borderId="14" xfId="1" applyFont="1" applyBorder="1"/>
    <xf numFmtId="0" fontId="0" fillId="0" borderId="14" xfId="0" applyBorder="1"/>
    <xf numFmtId="0" fontId="7" fillId="0" borderId="15" xfId="0" applyFont="1" applyBorder="1"/>
    <xf numFmtId="4" fontId="7" fillId="0" borderId="10" xfId="0" applyNumberFormat="1" applyFont="1" applyBorder="1" applyAlignment="1">
      <alignment horizontal="center"/>
    </xf>
    <xf numFmtId="43" fontId="3" fillId="0" borderId="6" xfId="1" applyFont="1" applyBorder="1"/>
    <xf numFmtId="43" fontId="3" fillId="0" borderId="8" xfId="1" applyFont="1" applyBorder="1"/>
    <xf numFmtId="0" fontId="3" fillId="0" borderId="8" xfId="0" applyFont="1" applyBorder="1"/>
    <xf numFmtId="43" fontId="7" fillId="0" borderId="8" xfId="1" applyFont="1" applyBorder="1"/>
    <xf numFmtId="2" fontId="7" fillId="0" borderId="0" xfId="0" applyNumberFormat="1" applyFont="1"/>
    <xf numFmtId="43" fontId="8" fillId="0" borderId="9" xfId="1" applyFont="1" applyBorder="1"/>
    <xf numFmtId="43" fontId="7" fillId="0" borderId="6" xfId="1" quotePrefix="1" applyFont="1" applyBorder="1"/>
    <xf numFmtId="43" fontId="0" fillId="0" borderId="7" xfId="1" applyFont="1" applyBorder="1"/>
    <xf numFmtId="0" fontId="0" fillId="0" borderId="8" xfId="0" applyBorder="1"/>
    <xf numFmtId="43" fontId="3" fillId="0" borderId="2" xfId="1" applyFont="1" applyBorder="1"/>
    <xf numFmtId="43" fontId="7" fillId="0" borderId="4" xfId="1" applyFont="1" applyBorder="1"/>
    <xf numFmtId="43" fontId="7" fillId="0" borderId="3" xfId="1" applyFont="1" applyBorder="1"/>
    <xf numFmtId="43" fontId="6" fillId="0" borderId="0" xfId="1" applyFont="1"/>
    <xf numFmtId="4" fontId="5" fillId="0" borderId="0" xfId="0" applyNumberFormat="1" applyFont="1"/>
    <xf numFmtId="0" fontId="0" fillId="0" borderId="12" xfId="0" applyBorder="1"/>
    <xf numFmtId="0" fontId="9" fillId="0" borderId="0" xfId="0" applyFont="1"/>
    <xf numFmtId="0" fontId="7" fillId="0" borderId="1" xfId="0" applyFont="1" applyBorder="1"/>
    <xf numFmtId="0" fontId="6" fillId="0" borderId="2" xfId="0" applyFont="1" applyBorder="1"/>
    <xf numFmtId="43" fontId="0" fillId="0" borderId="0" xfId="1" applyFont="1"/>
    <xf numFmtId="43" fontId="6" fillId="0" borderId="2" xfId="1" applyFont="1" applyBorder="1"/>
    <xf numFmtId="164" fontId="0" fillId="0" borderId="2" xfId="0" applyNumberFormat="1" applyBorder="1"/>
    <xf numFmtId="43" fontId="6" fillId="0" borderId="4" xfId="1" applyFont="1" applyBorder="1"/>
    <xf numFmtId="0" fontId="10" fillId="0" borderId="0" xfId="0" applyFont="1"/>
    <xf numFmtId="0" fontId="11" fillId="0" borderId="3" xfId="0" applyFont="1" applyBorder="1"/>
    <xf numFmtId="0" fontId="11" fillId="0" borderId="2" xfId="0" applyFont="1" applyBorder="1"/>
    <xf numFmtId="0" fontId="0" fillId="0" borderId="4" xfId="0" applyBorder="1"/>
    <xf numFmtId="0" fontId="6" fillId="0" borderId="0" xfId="0" quotePrefix="1" applyFont="1"/>
    <xf numFmtId="43" fontId="6" fillId="0" borderId="7" xfId="1" applyFont="1" applyBorder="1"/>
    <xf numFmtId="0" fontId="8" fillId="0" borderId="0" xfId="0" applyFont="1"/>
    <xf numFmtId="0" fontId="0" fillId="0" borderId="11" xfId="0" applyBorder="1"/>
    <xf numFmtId="0" fontId="6" fillId="0" borderId="13" xfId="0" applyFont="1" applyBorder="1"/>
    <xf numFmtId="2" fontId="6" fillId="0" borderId="13" xfId="0" applyNumberFormat="1" applyFont="1" applyBorder="1"/>
    <xf numFmtId="0" fontId="0" fillId="0" borderId="15" xfId="0" applyBorder="1"/>
    <xf numFmtId="0" fontId="0" fillId="0" borderId="10" xfId="0" applyBorder="1"/>
    <xf numFmtId="0" fontId="11" fillId="0" borderId="1" xfId="0" applyFont="1" applyBorder="1"/>
    <xf numFmtId="2" fontId="6" fillId="0" borderId="3" xfId="0" applyNumberFormat="1" applyFont="1" applyBorder="1"/>
    <xf numFmtId="43" fontId="0" fillId="0" borderId="2" xfId="1" applyFont="1" applyBorder="1"/>
    <xf numFmtId="43" fontId="6" fillId="0" borderId="0" xfId="1" applyFont="1" applyBorder="1"/>
    <xf numFmtId="43" fontId="8" fillId="0" borderId="7" xfId="1" applyFont="1" applyBorder="1"/>
    <xf numFmtId="43" fontId="8" fillId="0" borderId="0" xfId="1" applyFont="1"/>
    <xf numFmtId="43" fontId="7" fillId="0" borderId="6" xfId="1" applyFont="1" applyBorder="1"/>
    <xf numFmtId="0" fontId="11" fillId="0" borderId="0" xfId="0" applyFont="1"/>
    <xf numFmtId="2" fontId="7" fillId="0" borderId="7" xfId="0" applyNumberFormat="1" applyFont="1" applyBorder="1"/>
    <xf numFmtId="164" fontId="7" fillId="0" borderId="0" xfId="0" applyNumberFormat="1" applyFont="1"/>
    <xf numFmtId="164" fontId="6" fillId="0" borderId="0" xfId="0" applyNumberFormat="1" applyFont="1"/>
    <xf numFmtId="164" fontId="6" fillId="0" borderId="7" xfId="0" applyNumberFormat="1" applyFont="1" applyBorder="1"/>
    <xf numFmtId="43" fontId="7" fillId="0" borderId="10" xfId="1" applyFont="1" applyBorder="1"/>
    <xf numFmtId="43" fontId="8" fillId="0" borderId="0" xfId="0" applyNumberFormat="1" applyFont="1"/>
    <xf numFmtId="1" fontId="9" fillId="0" borderId="0" xfId="2" applyNumberFormat="1" applyFont="1" applyAlignment="1">
      <alignment wrapText="1"/>
    </xf>
    <xf numFmtId="0" fontId="9" fillId="0" borderId="0" xfId="2" applyFont="1"/>
    <xf numFmtId="1" fontId="2" fillId="2" borderId="16" xfId="2" applyNumberFormat="1" applyFont="1" applyFill="1" applyBorder="1" applyAlignment="1">
      <alignment horizontal="right" vertical="top" wrapText="1"/>
    </xf>
    <xf numFmtId="1" fontId="2" fillId="2" borderId="19" xfId="2" applyNumberFormat="1" applyFont="1" applyFill="1" applyBorder="1" applyAlignment="1">
      <alignment horizontal="left" wrapText="1"/>
    </xf>
    <xf numFmtId="0" fontId="2" fillId="0" borderId="20" xfId="2" applyFont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1" fontId="9" fillId="0" borderId="16" xfId="2" applyNumberFormat="1" applyFont="1" applyBorder="1" applyAlignment="1">
      <alignment horizontal="left" wrapText="1"/>
    </xf>
    <xf numFmtId="3" fontId="3" fillId="0" borderId="23" xfId="2" applyNumberFormat="1" applyFont="1" applyBorder="1" applyAlignment="1">
      <alignment horizontal="center" vertical="center" wrapText="1"/>
    </xf>
    <xf numFmtId="3" fontId="3" fillId="0" borderId="24" xfId="2" applyNumberFormat="1" applyFont="1" applyBorder="1"/>
    <xf numFmtId="3" fontId="3" fillId="0" borderId="24" xfId="2" applyNumberFormat="1" applyFont="1" applyBorder="1" applyAlignment="1">
      <alignment horizontal="center" wrapText="1"/>
    </xf>
    <xf numFmtId="3" fontId="3" fillId="0" borderId="24" xfId="2" applyNumberFormat="1" applyFont="1" applyBorder="1" applyAlignment="1">
      <alignment horizontal="center" vertical="center" wrapText="1"/>
    </xf>
    <xf numFmtId="43" fontId="3" fillId="0" borderId="24" xfId="3" applyFont="1" applyBorder="1" applyAlignment="1">
      <alignment horizontal="center" vertical="center" wrapText="1"/>
    </xf>
    <xf numFmtId="1" fontId="9" fillId="0" borderId="25" xfId="2" applyNumberFormat="1" applyFont="1" applyBorder="1" applyAlignment="1">
      <alignment horizontal="left" wrapText="1"/>
    </xf>
    <xf numFmtId="3" fontId="3" fillId="0" borderId="7" xfId="2" applyNumberFormat="1" applyFont="1" applyBorder="1"/>
    <xf numFmtId="3" fontId="3" fillId="0" borderId="9" xfId="2" applyNumberFormat="1" applyFont="1" applyBorder="1"/>
    <xf numFmtId="43" fontId="3" fillId="0" borderId="9" xfId="3" applyFont="1" applyBorder="1"/>
    <xf numFmtId="1" fontId="9" fillId="0" borderId="25" xfId="2" quotePrefix="1" applyNumberFormat="1" applyFont="1" applyBorder="1" applyAlignment="1">
      <alignment wrapText="1"/>
    </xf>
    <xf numFmtId="43" fontId="3" fillId="0" borderId="7" xfId="3" applyFont="1" applyBorder="1"/>
    <xf numFmtId="1" fontId="9" fillId="0" borderId="25" xfId="2" applyNumberFormat="1" applyFont="1" applyBorder="1" applyAlignment="1">
      <alignment wrapText="1"/>
    </xf>
    <xf numFmtId="1" fontId="9" fillId="0" borderId="26" xfId="2" applyNumberFormat="1" applyFont="1" applyBorder="1" applyAlignment="1">
      <alignment wrapText="1"/>
    </xf>
    <xf numFmtId="43" fontId="3" fillId="0" borderId="27" xfId="3" applyFont="1" applyBorder="1"/>
    <xf numFmtId="43" fontId="3" fillId="0" borderId="28" xfId="3" applyFont="1" applyBorder="1"/>
    <xf numFmtId="1" fontId="2" fillId="0" borderId="30" xfId="2" applyNumberFormat="1" applyFont="1" applyBorder="1" applyAlignment="1">
      <alignment wrapText="1"/>
    </xf>
    <xf numFmtId="43" fontId="3" fillId="0" borderId="30" xfId="3" applyFont="1" applyBorder="1"/>
    <xf numFmtId="43" fontId="3" fillId="0" borderId="18" xfId="3" applyFont="1" applyBorder="1"/>
    <xf numFmtId="0" fontId="17" fillId="0" borderId="0" xfId="2" applyFont="1"/>
    <xf numFmtId="1" fontId="2" fillId="0" borderId="16" xfId="2" applyNumberFormat="1" applyFont="1" applyBorder="1" applyAlignment="1">
      <alignment horizontal="right" vertical="top" wrapText="1"/>
    </xf>
    <xf numFmtId="1" fontId="2" fillId="0" borderId="19" xfId="2" applyNumberFormat="1" applyFont="1" applyBorder="1" applyAlignment="1">
      <alignment horizontal="left" wrapText="1"/>
    </xf>
    <xf numFmtId="0" fontId="2" fillId="0" borderId="32" xfId="2" applyFont="1" applyBorder="1" applyAlignment="1">
      <alignment vertical="center" wrapText="1"/>
    </xf>
    <xf numFmtId="0" fontId="2" fillId="0" borderId="23" xfId="2" applyFont="1" applyBorder="1" applyAlignment="1">
      <alignment vertical="center" wrapText="1"/>
    </xf>
    <xf numFmtId="0" fontId="2" fillId="0" borderId="24" xfId="2" applyFont="1" applyBorder="1" applyAlignment="1">
      <alignment vertical="center" wrapText="1"/>
    </xf>
    <xf numFmtId="43" fontId="7" fillId="0" borderId="33" xfId="3" applyFont="1" applyBorder="1" applyAlignment="1">
      <alignment horizontal="center" vertical="center" wrapText="1"/>
    </xf>
    <xf numFmtId="43" fontId="7" fillId="0" borderId="9" xfId="3" applyFont="1" applyBorder="1"/>
    <xf numFmtId="43" fontId="7" fillId="0" borderId="9" xfId="3" applyFont="1" applyBorder="1" applyAlignment="1">
      <alignment horizontal="center" wrapText="1"/>
    </xf>
    <xf numFmtId="43" fontId="7" fillId="0" borderId="9" xfId="3" applyFont="1" applyBorder="1" applyAlignment="1">
      <alignment horizontal="center" vertical="center" wrapText="1"/>
    </xf>
    <xf numFmtId="43" fontId="7" fillId="0" borderId="33" xfId="3" applyFont="1" applyBorder="1"/>
    <xf numFmtId="43" fontId="7" fillId="0" borderId="7" xfId="3" applyFont="1" applyBorder="1"/>
    <xf numFmtId="0" fontId="17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" fontId="2" fillId="0" borderId="34" xfId="2" applyNumberFormat="1" applyFont="1" applyBorder="1" applyAlignment="1">
      <alignment horizontal="left" wrapText="1"/>
    </xf>
    <xf numFmtId="0" fontId="2" fillId="0" borderId="35" xfId="2" applyFont="1" applyBorder="1" applyAlignment="1">
      <alignment vertical="center" wrapText="1"/>
    </xf>
    <xf numFmtId="43" fontId="3" fillId="0" borderId="33" xfId="3" applyFont="1" applyBorder="1" applyAlignment="1">
      <alignment horizontal="center" vertical="center" wrapText="1"/>
    </xf>
    <xf numFmtId="43" fontId="3" fillId="0" borderId="9" xfId="3" applyFont="1" applyBorder="1" applyAlignment="1">
      <alignment horizontal="center" wrapText="1"/>
    </xf>
    <xf numFmtId="43" fontId="3" fillId="0" borderId="9" xfId="3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/>
    <xf numFmtId="0" fontId="13" fillId="0" borderId="0" xfId="2" applyFont="1" applyAlignment="1">
      <alignment horizontal="left" wrapText="1"/>
    </xf>
    <xf numFmtId="0" fontId="22" fillId="0" borderId="0" xfId="2" applyFont="1" applyAlignment="1">
      <alignment wrapText="1"/>
    </xf>
    <xf numFmtId="0" fontId="23" fillId="0" borderId="1" xfId="2" quotePrefix="1" applyFont="1" applyBorder="1" applyAlignment="1">
      <alignment horizontal="left" wrapText="1"/>
    </xf>
    <xf numFmtId="0" fontId="23" fillId="0" borderId="2" xfId="2" quotePrefix="1" applyFont="1" applyBorder="1" applyAlignment="1">
      <alignment horizontal="left" wrapText="1"/>
    </xf>
    <xf numFmtId="0" fontId="23" fillId="0" borderId="2" xfId="2" quotePrefix="1" applyFont="1" applyBorder="1" applyAlignment="1">
      <alignment horizontal="center" wrapText="1"/>
    </xf>
    <xf numFmtId="0" fontId="23" fillId="0" borderId="2" xfId="2" quotePrefix="1" applyFont="1" applyBorder="1" applyAlignment="1">
      <alignment horizontal="left"/>
    </xf>
    <xf numFmtId="0" fontId="19" fillId="0" borderId="3" xfId="2" applyFont="1" applyBorder="1" applyAlignment="1">
      <alignment horizont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3" fontId="19" fillId="0" borderId="3" xfId="3" applyFont="1" applyFill="1" applyBorder="1" applyAlignment="1" applyProtection="1">
      <alignment horizontal="center" wrapText="1"/>
    </xf>
    <xf numFmtId="43" fontId="19" fillId="0" borderId="3" xfId="3" applyFont="1" applyBorder="1" applyAlignment="1">
      <alignment horizontal="right"/>
    </xf>
    <xf numFmtId="0" fontId="2" fillId="0" borderId="1" xfId="2" applyFont="1" applyBorder="1" applyAlignment="1">
      <alignment horizontal="left"/>
    </xf>
    <xf numFmtId="0" fontId="9" fillId="0" borderId="2" xfId="2" applyFont="1" applyBorder="1"/>
    <xf numFmtId="43" fontId="19" fillId="0" borderId="3" xfId="3" applyFont="1" applyFill="1" applyBorder="1" applyAlignment="1" applyProtection="1">
      <alignment horizontal="right" wrapText="1"/>
    </xf>
    <xf numFmtId="0" fontId="19" fillId="0" borderId="1" xfId="2" quotePrefix="1" applyFont="1" applyBorder="1" applyAlignment="1">
      <alignment horizontal="left" wrapText="1"/>
    </xf>
    <xf numFmtId="0" fontId="19" fillId="0" borderId="2" xfId="2" quotePrefix="1" applyFont="1" applyBorder="1" applyAlignment="1">
      <alignment horizontal="left" wrapText="1"/>
    </xf>
    <xf numFmtId="0" fontId="19" fillId="0" borderId="2" xfId="2" quotePrefix="1" applyFont="1" applyBorder="1" applyAlignment="1">
      <alignment horizontal="center" wrapText="1"/>
    </xf>
    <xf numFmtId="0" fontId="19" fillId="0" borderId="2" xfId="2" quotePrefix="1" applyFont="1" applyBorder="1" applyAlignment="1">
      <alignment horizontal="left"/>
    </xf>
    <xf numFmtId="3" fontId="23" fillId="0" borderId="1" xfId="2" applyNumberFormat="1" applyFont="1" applyBorder="1" applyAlignment="1">
      <alignment horizontal="right"/>
    </xf>
    <xf numFmtId="3" fontId="23" fillId="0" borderId="3" xfId="2" applyNumberFormat="1" applyFont="1" applyBorder="1" applyAlignment="1">
      <alignment horizontal="right"/>
    </xf>
    <xf numFmtId="3" fontId="23" fillId="0" borderId="3" xfId="2" applyNumberFormat="1" applyFont="1" applyBorder="1" applyAlignment="1">
      <alignment horizontal="right" wrapText="1"/>
    </xf>
    <xf numFmtId="0" fontId="22" fillId="0" borderId="0" xfId="2" applyFont="1"/>
    <xf numFmtId="0" fontId="23" fillId="0" borderId="1" xfId="2" quotePrefix="1" applyFont="1" applyBorder="1" applyAlignment="1">
      <alignment horizontal="left"/>
    </xf>
    <xf numFmtId="0" fontId="23" fillId="0" borderId="2" xfId="2" applyFont="1" applyBorder="1" applyAlignment="1">
      <alignment wrapText="1"/>
    </xf>
    <xf numFmtId="0" fontId="21" fillId="0" borderId="2" xfId="2" applyFont="1" applyBorder="1" applyAlignment="1">
      <alignment wrapText="1"/>
    </xf>
    <xf numFmtId="0" fontId="21" fillId="0" borderId="2" xfId="2" applyFont="1" applyBorder="1" applyAlignment="1">
      <alignment horizontal="center" wrapText="1"/>
    </xf>
    <xf numFmtId="0" fontId="22" fillId="0" borderId="3" xfId="2" applyFont="1" applyBorder="1"/>
    <xf numFmtId="0" fontId="13" fillId="0" borderId="0" xfId="2" quotePrefix="1" applyFont="1" applyAlignment="1">
      <alignment horizontal="left" wrapText="1"/>
    </xf>
    <xf numFmtId="0" fontId="17" fillId="0" borderId="0" xfId="2" applyFont="1" applyAlignment="1">
      <alignment horizontal="center"/>
    </xf>
    <xf numFmtId="0" fontId="24" fillId="3" borderId="3" xfId="2" applyFont="1" applyFill="1" applyBorder="1" applyAlignment="1">
      <alignment horizontal="center" vertical="center" wrapText="1"/>
    </xf>
    <xf numFmtId="0" fontId="24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24" fillId="3" borderId="1" xfId="2" applyFont="1" applyFill="1" applyBorder="1" applyAlignment="1">
      <alignment horizontal="center" vertical="center" wrapText="1"/>
    </xf>
    <xf numFmtId="0" fontId="19" fillId="0" borderId="0" xfId="2" applyFont="1"/>
    <xf numFmtId="0" fontId="24" fillId="0" borderId="11" xfId="2" applyFont="1" applyBorder="1" applyAlignment="1">
      <alignment horizontal="center"/>
    </xf>
    <xf numFmtId="0" fontId="17" fillId="0" borderId="13" xfId="2" applyFont="1" applyBorder="1" applyAlignment="1">
      <alignment wrapText="1"/>
    </xf>
    <xf numFmtId="0" fontId="17" fillId="0" borderId="12" xfId="2" applyFont="1" applyBorder="1"/>
    <xf numFmtId="0" fontId="17" fillId="0" borderId="14" xfId="2" applyFont="1" applyBorder="1"/>
    <xf numFmtId="0" fontId="24" fillId="0" borderId="6" xfId="2" applyFont="1" applyBorder="1" applyAlignment="1">
      <alignment horizontal="center"/>
    </xf>
    <xf numFmtId="0" fontId="25" fillId="0" borderId="9" xfId="2" applyFont="1" applyBorder="1" applyAlignment="1">
      <alignment wrapText="1"/>
    </xf>
    <xf numFmtId="0" fontId="19" fillId="0" borderId="5" xfId="2" applyFont="1" applyBorder="1"/>
    <xf numFmtId="0" fontId="19" fillId="0" borderId="7" xfId="2" applyFont="1" applyBorder="1"/>
    <xf numFmtId="0" fontId="24" fillId="0" borderId="3" xfId="2" applyFont="1" applyBorder="1" applyAlignment="1">
      <alignment horizontal="center"/>
    </xf>
    <xf numFmtId="0" fontId="17" fillId="0" borderId="5" xfId="2" applyFont="1" applyBorder="1"/>
    <xf numFmtId="0" fontId="17" fillId="0" borderId="7" xfId="2" applyFont="1" applyBorder="1"/>
    <xf numFmtId="0" fontId="24" fillId="0" borderId="15" xfId="2" applyFont="1" applyBorder="1" applyAlignment="1">
      <alignment horizontal="center"/>
    </xf>
    <xf numFmtId="0" fontId="19" fillId="0" borderId="6" xfId="2" applyFont="1" applyBorder="1" applyAlignment="1">
      <alignment wrapText="1"/>
    </xf>
    <xf numFmtId="0" fontId="19" fillId="0" borderId="10" xfId="2" applyFont="1" applyBorder="1"/>
    <xf numFmtId="0" fontId="19" fillId="0" borderId="8" xfId="2" applyFont="1" applyBorder="1"/>
    <xf numFmtId="0" fontId="19" fillId="0" borderId="5" xfId="2" applyFont="1" applyBorder="1" applyAlignment="1">
      <alignment horizontal="left"/>
    </xf>
    <xf numFmtId="0" fontId="19" fillId="0" borderId="0" xfId="2" applyFont="1" applyAlignment="1">
      <alignment wrapText="1"/>
    </xf>
    <xf numFmtId="0" fontId="26" fillId="0" borderId="1" xfId="2" applyFont="1" applyBorder="1" applyAlignment="1">
      <alignment horizontal="center"/>
    </xf>
    <xf numFmtId="0" fontId="19" fillId="0" borderId="2" xfId="2" applyFont="1" applyBorder="1" applyAlignment="1">
      <alignment wrapText="1"/>
    </xf>
    <xf numFmtId="43" fontId="24" fillId="0" borderId="3" xfId="3" applyFont="1" applyFill="1" applyBorder="1" applyAlignment="1" applyProtection="1"/>
    <xf numFmtId="43" fontId="24" fillId="0" borderId="1" xfId="3" applyFont="1" applyFill="1" applyBorder="1" applyAlignment="1" applyProtection="1"/>
    <xf numFmtId="43" fontId="24" fillId="0" borderId="4" xfId="3" applyFont="1" applyFill="1" applyBorder="1" applyAlignment="1" applyProtection="1"/>
    <xf numFmtId="0" fontId="26" fillId="0" borderId="5" xfId="2" applyFont="1" applyBorder="1" applyAlignment="1">
      <alignment horizontal="center"/>
    </xf>
    <xf numFmtId="43" fontId="24" fillId="0" borderId="9" xfId="3" applyFont="1" applyFill="1" applyBorder="1" applyAlignment="1" applyProtection="1"/>
    <xf numFmtId="43" fontId="24" fillId="0" borderId="5" xfId="3" applyFont="1" applyFill="1" applyBorder="1" applyAlignment="1" applyProtection="1"/>
    <xf numFmtId="43" fontId="24" fillId="0" borderId="7" xfId="3" applyFont="1" applyFill="1" applyBorder="1" applyAlignment="1" applyProtection="1"/>
    <xf numFmtId="0" fontId="27" fillId="0" borderId="5" xfId="2" applyFont="1" applyBorder="1" applyAlignment="1">
      <alignment horizontal="center"/>
    </xf>
    <xf numFmtId="0" fontId="17" fillId="0" borderId="0" xfId="2" applyFont="1" applyAlignment="1">
      <alignment wrapText="1"/>
    </xf>
    <xf numFmtId="43" fontId="28" fillId="0" borderId="9" xfId="3" applyFont="1" applyFill="1" applyBorder="1" applyAlignment="1" applyProtection="1"/>
    <xf numFmtId="0" fontId="17" fillId="0" borderId="9" xfId="2" applyFont="1" applyBorder="1"/>
    <xf numFmtId="43" fontId="28" fillId="0" borderId="5" xfId="3" applyFont="1" applyFill="1" applyBorder="1" applyAlignment="1" applyProtection="1"/>
    <xf numFmtId="43" fontId="28" fillId="0" borderId="7" xfId="3" applyFont="1" applyFill="1" applyBorder="1" applyAlignment="1" applyProtection="1"/>
    <xf numFmtId="4" fontId="28" fillId="0" borderId="9" xfId="4" applyNumberFormat="1" applyFont="1" applyFill="1" applyBorder="1" applyAlignment="1" applyProtection="1">
      <alignment horizontal="right"/>
    </xf>
    <xf numFmtId="0" fontId="19" fillId="0" borderId="9" xfId="2" applyFont="1" applyBorder="1"/>
    <xf numFmtId="0" fontId="26" fillId="0" borderId="5" xfId="2" quotePrefix="1" applyFont="1" applyBorder="1"/>
    <xf numFmtId="0" fontId="27" fillId="0" borderId="5" xfId="2" applyFont="1" applyBorder="1"/>
    <xf numFmtId="0" fontId="28" fillId="0" borderId="0" xfId="2" applyFont="1"/>
    <xf numFmtId="0" fontId="19" fillId="0" borderId="3" xfId="2" applyFont="1" applyBorder="1"/>
    <xf numFmtId="0" fontId="27" fillId="0" borderId="1" xfId="2" applyFont="1" applyBorder="1" applyAlignment="1">
      <alignment horizontal="center"/>
    </xf>
    <xf numFmtId="0" fontId="26" fillId="0" borderId="2" xfId="2" applyFont="1" applyBorder="1" applyAlignment="1">
      <alignment wrapText="1"/>
    </xf>
    <xf numFmtId="43" fontId="26" fillId="0" borderId="3" xfId="2" applyNumberFormat="1" applyFont="1" applyBorder="1"/>
    <xf numFmtId="43" fontId="26" fillId="0" borderId="1" xfId="2" applyNumberFormat="1" applyFont="1" applyBorder="1"/>
    <xf numFmtId="43" fontId="26" fillId="0" borderId="4" xfId="2" applyNumberFormat="1" applyFont="1" applyBorder="1"/>
    <xf numFmtId="0" fontId="26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43" fontId="26" fillId="0" borderId="0" xfId="3" applyFont="1" applyFill="1" applyBorder="1" applyAlignment="1" applyProtection="1"/>
    <xf numFmtId="0" fontId="27" fillId="3" borderId="0" xfId="2" applyFont="1" applyFill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/>
    </xf>
    <xf numFmtId="0" fontId="26" fillId="3" borderId="0" xfId="2" applyFont="1" applyFill="1" applyAlignment="1">
      <alignment horizontal="center"/>
    </xf>
    <xf numFmtId="0" fontId="27" fillId="3" borderId="0" xfId="2" applyFont="1" applyFill="1" applyAlignment="1">
      <alignment wrapText="1"/>
    </xf>
    <xf numFmtId="0" fontId="17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quotePrefix="1" applyFont="1" applyAlignment="1">
      <alignment horizontal="left" vertical="center"/>
    </xf>
    <xf numFmtId="0" fontId="18" fillId="0" borderId="0" xfId="2" quotePrefix="1" applyFont="1" applyAlignment="1">
      <alignment horizontal="center" vertical="center"/>
    </xf>
    <xf numFmtId="0" fontId="18" fillId="0" borderId="0" xfId="2" quotePrefix="1" applyFont="1" applyAlignment="1">
      <alignment horizontal="left" vertical="center"/>
    </xf>
    <xf numFmtId="0" fontId="30" fillId="0" borderId="0" xfId="2" quotePrefix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0" fillId="0" borderId="0" xfId="2" quotePrefix="1" applyFont="1" applyAlignment="1">
      <alignment horizontal="left" vertical="center" wrapText="1"/>
    </xf>
    <xf numFmtId="0" fontId="30" fillId="0" borderId="0" xfId="2" quotePrefix="1" applyFont="1" applyAlignment="1">
      <alignment horizontal="left" vertical="center" wrapText="1"/>
    </xf>
    <xf numFmtId="0" fontId="20" fillId="0" borderId="0" xfId="2" quotePrefix="1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2" fillId="0" borderId="0" xfId="2" quotePrefix="1" applyFont="1" applyAlignment="1">
      <alignment horizontal="center" vertical="center"/>
    </xf>
    <xf numFmtId="3" fontId="32" fillId="0" borderId="0" xfId="2" applyNumberFormat="1" applyFont="1"/>
    <xf numFmtId="0" fontId="20" fillId="0" borderId="2" xfId="2" quotePrefix="1" applyFont="1" applyBorder="1" applyAlignment="1">
      <alignment horizontal="left" vertical="center" wrapText="1"/>
    </xf>
    <xf numFmtId="0" fontId="20" fillId="0" borderId="2" xfId="2" quotePrefix="1" applyFont="1" applyBorder="1" applyAlignment="1">
      <alignment horizontal="center" vertical="center" wrapText="1"/>
    </xf>
    <xf numFmtId="0" fontId="19" fillId="0" borderId="2" xfId="2" quotePrefix="1" applyFont="1" applyBorder="1" applyAlignment="1">
      <alignment horizontal="left" vertical="center"/>
    </xf>
    <xf numFmtId="0" fontId="17" fillId="0" borderId="0" xfId="2" quotePrefix="1" applyFont="1" applyAlignment="1">
      <alignment horizontal="center" vertical="center"/>
    </xf>
    <xf numFmtId="3" fontId="17" fillId="0" borderId="0" xfId="2" quotePrefix="1" applyNumberFormat="1" applyFont="1" applyAlignment="1">
      <alignment horizontal="left"/>
    </xf>
    <xf numFmtId="3" fontId="19" fillId="0" borderId="0" xfId="2" quotePrefix="1" applyNumberFormat="1" applyFont="1" applyAlignment="1">
      <alignment horizontal="left"/>
    </xf>
    <xf numFmtId="3" fontId="17" fillId="0" borderId="0" xfId="2" applyNumberFormat="1" applyFont="1"/>
    <xf numFmtId="3" fontId="19" fillId="0" borderId="0" xfId="2" quotePrefix="1" applyNumberFormat="1" applyFont="1" applyAlignment="1">
      <alignment horizontal="left" wrapText="1"/>
    </xf>
    <xf numFmtId="3" fontId="19" fillId="0" borderId="0" xfId="2" applyNumberFormat="1" applyFont="1"/>
    <xf numFmtId="0" fontId="23" fillId="0" borderId="0" xfId="2" quotePrefix="1" applyFont="1" applyAlignment="1">
      <alignment horizontal="left" vertical="center"/>
    </xf>
    <xf numFmtId="3" fontId="17" fillId="0" borderId="0" xfId="2" applyNumberFormat="1" applyFont="1" applyAlignment="1">
      <alignment horizontal="left"/>
    </xf>
    <xf numFmtId="0" fontId="23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9" fillId="0" borderId="0" xfId="2" quotePrefix="1" applyFont="1" applyAlignment="1">
      <alignment horizontal="left"/>
    </xf>
    <xf numFmtId="0" fontId="33" fillId="0" borderId="0" xfId="0" applyFont="1"/>
    <xf numFmtId="0" fontId="10" fillId="0" borderId="5" xfId="0" applyFont="1" applyBorder="1"/>
    <xf numFmtId="0" fontId="6" fillId="0" borderId="36" xfId="0" applyFont="1" applyBorder="1"/>
    <xf numFmtId="0" fontId="0" fillId="0" borderId="37" xfId="0" applyBorder="1"/>
    <xf numFmtId="43" fontId="6" fillId="0" borderId="38" xfId="1" applyFont="1" applyBorder="1"/>
    <xf numFmtId="2" fontId="6" fillId="0" borderId="14" xfId="0" applyNumberFormat="1" applyFont="1" applyBorder="1"/>
    <xf numFmtId="0" fontId="0" fillId="0" borderId="29" xfId="0" applyBorder="1"/>
    <xf numFmtId="0" fontId="0" fillId="0" borderId="27" xfId="0" applyBorder="1"/>
    <xf numFmtId="0" fontId="0" fillId="0" borderId="39" xfId="0" applyBorder="1"/>
    <xf numFmtId="0" fontId="6" fillId="0" borderId="28" xfId="0" applyFont="1" applyBorder="1"/>
    <xf numFmtId="2" fontId="6" fillId="0" borderId="28" xfId="0" applyNumberFormat="1" applyFont="1" applyBorder="1"/>
    <xf numFmtId="2" fontId="6" fillId="0" borderId="27" xfId="0" applyNumberFormat="1" applyFont="1" applyBorder="1"/>
    <xf numFmtId="0" fontId="2" fillId="0" borderId="15" xfId="0" applyFont="1" applyBorder="1"/>
    <xf numFmtId="43" fontId="6" fillId="0" borderId="6" xfId="1" applyFont="1" applyBorder="1"/>
    <xf numFmtId="43" fontId="6" fillId="0" borderId="6" xfId="0" applyNumberFormat="1" applyFont="1" applyBorder="1"/>
    <xf numFmtId="43" fontId="6" fillId="0" borderId="8" xfId="1" applyFont="1" applyBorder="1"/>
    <xf numFmtId="0" fontId="2" fillId="0" borderId="40" xfId="0" applyFont="1" applyBorder="1"/>
    <xf numFmtId="0" fontId="6" fillId="0" borderId="41" xfId="0" applyFont="1" applyBorder="1"/>
    <xf numFmtId="0" fontId="6" fillId="0" borderId="40" xfId="0" applyFont="1" applyBorder="1"/>
    <xf numFmtId="0" fontId="6" fillId="0" borderId="42" xfId="0" applyFont="1" applyBorder="1"/>
    <xf numFmtId="0" fontId="0" fillId="0" borderId="41" xfId="0" applyBorder="1"/>
    <xf numFmtId="43" fontId="6" fillId="0" borderId="43" xfId="1" applyFont="1" applyBorder="1"/>
    <xf numFmtId="43" fontId="6" fillId="0" borderId="42" xfId="1" applyFont="1" applyBorder="1"/>
    <xf numFmtId="43" fontId="6" fillId="0" borderId="9" xfId="1" applyFont="1" applyBorder="1"/>
    <xf numFmtId="10" fontId="7" fillId="0" borderId="0" xfId="1" applyNumberFormat="1" applyFont="1"/>
    <xf numFmtId="43" fontId="6" fillId="0" borderId="10" xfId="1" applyFont="1" applyBorder="1"/>
    <xf numFmtId="2" fontId="6" fillId="0" borderId="1" xfId="0" applyNumberFormat="1" applyFont="1" applyBorder="1"/>
    <xf numFmtId="43" fontId="7" fillId="0" borderId="2" xfId="1" applyFont="1" applyBorder="1"/>
    <xf numFmtId="2" fontId="7" fillId="0" borderId="9" xfId="0" applyNumberFormat="1" applyFont="1" applyBorder="1"/>
    <xf numFmtId="164" fontId="6" fillId="0" borderId="9" xfId="0" applyNumberFormat="1" applyFont="1" applyBorder="1"/>
    <xf numFmtId="43" fontId="0" fillId="0" borderId="0" xfId="0" applyNumberFormat="1"/>
    <xf numFmtId="2" fontId="6" fillId="0" borderId="0" xfId="0" applyNumberFormat="1" applyFont="1"/>
    <xf numFmtId="43" fontId="0" fillId="0" borderId="0" xfId="1" applyFont="1" applyBorder="1"/>
    <xf numFmtId="0" fontId="34" fillId="0" borderId="5" xfId="0" applyFont="1" applyBorder="1"/>
    <xf numFmtId="43" fontId="34" fillId="0" borderId="0" xfId="1" applyFont="1" applyBorder="1"/>
    <xf numFmtId="43" fontId="34" fillId="0" borderId="7" xfId="1" applyFont="1" applyBorder="1"/>
    <xf numFmtId="43" fontId="28" fillId="0" borderId="9" xfId="1" applyFont="1" applyBorder="1"/>
    <xf numFmtId="43" fontId="28" fillId="0" borderId="0" xfId="1" applyFont="1"/>
    <xf numFmtId="43" fontId="3" fillId="0" borderId="7" xfId="3" applyFont="1" applyBorder="1" applyAlignment="1">
      <alignment horizontal="center" vertical="center" wrapText="1"/>
    </xf>
    <xf numFmtId="0" fontId="2" fillId="0" borderId="0" xfId="5" applyFont="1"/>
    <xf numFmtId="0" fontId="29" fillId="0" borderId="0" xfId="5"/>
    <xf numFmtId="0" fontId="3" fillId="0" borderId="0" xfId="5" applyFont="1"/>
    <xf numFmtId="0" fontId="5" fillId="0" borderId="0" xfId="5" applyFont="1"/>
    <xf numFmtId="0" fontId="9" fillId="0" borderId="0" xfId="5" applyFont="1"/>
    <xf numFmtId="0" fontId="3" fillId="0" borderId="0" xfId="5" quotePrefix="1" applyFont="1"/>
    <xf numFmtId="0" fontId="7" fillId="0" borderId="0" xfId="5" applyFont="1"/>
    <xf numFmtId="0" fontId="35" fillId="0" borderId="0" xfId="5" applyFont="1"/>
    <xf numFmtId="0" fontId="5" fillId="0" borderId="0" xfId="2" applyFont="1"/>
    <xf numFmtId="0" fontId="36" fillId="0" borderId="0" xfId="2" applyFont="1"/>
    <xf numFmtId="0" fontId="37" fillId="0" borderId="0" xfId="2" applyFont="1"/>
    <xf numFmtId="0" fontId="38" fillId="0" borderId="11" xfId="5" applyFont="1" applyBorder="1"/>
    <xf numFmtId="0" fontId="38" fillId="0" borderId="12" xfId="5" applyFont="1" applyBorder="1"/>
    <xf numFmtId="0" fontId="38" fillId="0" borderId="13" xfId="5" applyFont="1" applyBorder="1"/>
    <xf numFmtId="0" fontId="38" fillId="0" borderId="14" xfId="5" applyFont="1" applyBorder="1"/>
    <xf numFmtId="0" fontId="39" fillId="0" borderId="15" xfId="5" applyFont="1" applyBorder="1"/>
    <xf numFmtId="0" fontId="39" fillId="0" borderId="10" xfId="5" applyFont="1" applyBorder="1"/>
    <xf numFmtId="0" fontId="39" fillId="0" borderId="6" xfId="5" applyFont="1" applyBorder="1"/>
    <xf numFmtId="3" fontId="39" fillId="0" borderId="15" xfId="5" applyNumberFormat="1" applyFont="1" applyBorder="1"/>
    <xf numFmtId="0" fontId="39" fillId="0" borderId="8" xfId="5" applyFont="1" applyBorder="1"/>
    <xf numFmtId="0" fontId="12" fillId="0" borderId="0" xfId="2" applyAlignment="1">
      <alignment wrapText="1"/>
    </xf>
    <xf numFmtId="0" fontId="38" fillId="0" borderId="1" xfId="5" applyFont="1" applyBorder="1"/>
    <xf numFmtId="0" fontId="39" fillId="0" borderId="2" xfId="5" applyFont="1" applyBorder="1"/>
    <xf numFmtId="43" fontId="28" fillId="0" borderId="3" xfId="3" applyFont="1" applyBorder="1"/>
    <xf numFmtId="43" fontId="28" fillId="0" borderId="1" xfId="3" applyFont="1" applyBorder="1"/>
    <xf numFmtId="43" fontId="28" fillId="0" borderId="4" xfId="3" applyFont="1" applyBorder="1"/>
    <xf numFmtId="0" fontId="40" fillId="0" borderId="1" xfId="5" applyFont="1" applyBorder="1"/>
    <xf numFmtId="0" fontId="41" fillId="0" borderId="2" xfId="5" applyFont="1" applyBorder="1"/>
    <xf numFmtId="43" fontId="24" fillId="0" borderId="3" xfId="3" applyFont="1" applyBorder="1"/>
    <xf numFmtId="43" fontId="24" fillId="0" borderId="4" xfId="3" applyFont="1" applyBorder="1"/>
    <xf numFmtId="0" fontId="38" fillId="0" borderId="2" xfId="5" applyFont="1" applyBorder="1"/>
    <xf numFmtId="0" fontId="40" fillId="0" borderId="2" xfId="5" applyFont="1" applyBorder="1"/>
    <xf numFmtId="0" fontId="27" fillId="0" borderId="0" xfId="5" applyFont="1"/>
    <xf numFmtId="0" fontId="39" fillId="0" borderId="0" xfId="5" applyFont="1"/>
    <xf numFmtId="0" fontId="17" fillId="0" borderId="0" xfId="2" applyFont="1" applyAlignment="1">
      <alignment vertical="center" wrapText="1"/>
    </xf>
    <xf numFmtId="43" fontId="3" fillId="0" borderId="21" xfId="3" applyFont="1" applyBorder="1"/>
    <xf numFmtId="43" fontId="6" fillId="0" borderId="7" xfId="1" applyFont="1" applyFill="1" applyBorder="1"/>
    <xf numFmtId="0" fontId="42" fillId="0" borderId="0" xfId="0" applyFont="1"/>
    <xf numFmtId="2" fontId="6" fillId="0" borderId="6" xfId="0" applyNumberFormat="1" applyFont="1" applyBorder="1"/>
    <xf numFmtId="4" fontId="7" fillId="0" borderId="8" xfId="0" applyNumberFormat="1" applyFont="1" applyBorder="1"/>
    <xf numFmtId="43" fontId="7" fillId="0" borderId="15" xfId="1" quotePrefix="1" applyFont="1" applyBorder="1"/>
    <xf numFmtId="43" fontId="0" fillId="0" borderId="15" xfId="1" applyFont="1" applyBorder="1"/>
    <xf numFmtId="43" fontId="8" fillId="0" borderId="8" xfId="1" applyFont="1" applyBorder="1"/>
    <xf numFmtId="43" fontId="7" fillId="0" borderId="7" xfId="1" applyFont="1" applyFill="1" applyBorder="1"/>
    <xf numFmtId="0" fontId="43" fillId="0" borderId="0" xfId="0" applyFont="1"/>
    <xf numFmtId="4" fontId="7" fillId="0" borderId="0" xfId="0" applyNumberFormat="1" applyFont="1"/>
    <xf numFmtId="4" fontId="7" fillId="0" borderId="0" xfId="0" applyNumberFormat="1" applyFont="1" applyAlignment="1">
      <alignment horizontal="right"/>
    </xf>
    <xf numFmtId="43" fontId="7" fillId="0" borderId="0" xfId="1" quotePrefix="1" applyFont="1" applyBorder="1" applyAlignment="1">
      <alignment horizontal="right"/>
    </xf>
    <xf numFmtId="43" fontId="7" fillId="0" borderId="0" xfId="1" applyFont="1" applyBorder="1" applyAlignment="1">
      <alignment horizontal="right"/>
    </xf>
    <xf numFmtId="43" fontId="7" fillId="0" borderId="0" xfId="1" applyFont="1" applyAlignment="1"/>
    <xf numFmtId="0" fontId="8" fillId="0" borderId="9" xfId="0" applyFont="1" applyBorder="1"/>
    <xf numFmtId="0" fontId="2" fillId="0" borderId="17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4" fillId="3" borderId="11" xfId="2" applyFont="1" applyFill="1" applyBorder="1" applyAlignment="1">
      <alignment horizontal="center" vertical="center" wrapText="1"/>
    </xf>
    <xf numFmtId="0" fontId="19" fillId="0" borderId="2" xfId="2" applyFont="1" applyBorder="1"/>
    <xf numFmtId="43" fontId="28" fillId="0" borderId="0" xfId="3" applyFont="1" applyBorder="1"/>
    <xf numFmtId="43" fontId="24" fillId="0" borderId="0" xfId="3" applyFont="1" applyBorder="1"/>
    <xf numFmtId="0" fontId="38" fillId="0" borderId="0" xfId="5" applyFont="1"/>
    <xf numFmtId="43" fontId="6" fillId="0" borderId="13" xfId="1" applyFont="1" applyBorder="1"/>
    <xf numFmtId="43" fontId="44" fillId="0" borderId="0" xfId="0" applyNumberFormat="1" applyFont="1"/>
    <xf numFmtId="0" fontId="44" fillId="0" borderId="0" xfId="0" applyFont="1"/>
    <xf numFmtId="43" fontId="6" fillId="0" borderId="44" xfId="1" applyFont="1" applyBorder="1"/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43" fontId="3" fillId="0" borderId="45" xfId="3" applyFont="1" applyBorder="1"/>
    <xf numFmtId="43" fontId="3" fillId="0" borderId="20" xfId="3" applyFont="1" applyBorder="1"/>
    <xf numFmtId="43" fontId="3" fillId="0" borderId="22" xfId="3" applyFont="1" applyBorder="1"/>
    <xf numFmtId="49" fontId="3" fillId="0" borderId="0" xfId="5" applyNumberFormat="1" applyFont="1"/>
    <xf numFmtId="0" fontId="14" fillId="0" borderId="1" xfId="2" applyFont="1" applyBorder="1" applyAlignment="1">
      <alignment horizontal="left" wrapText="1"/>
    </xf>
    <xf numFmtId="0" fontId="15" fillId="0" borderId="2" xfId="2" applyFont="1" applyBorder="1" applyAlignment="1">
      <alignment wrapText="1"/>
    </xf>
    <xf numFmtId="0" fontId="14" fillId="0" borderId="1" xfId="2" quotePrefix="1" applyFont="1" applyBorder="1" applyAlignment="1">
      <alignment horizontal="left" wrapText="1"/>
    </xf>
    <xf numFmtId="0" fontId="2" fillId="0" borderId="1" xfId="2" quotePrefix="1" applyFont="1" applyBorder="1" applyAlignment="1">
      <alignment horizontal="left" wrapText="1"/>
    </xf>
    <xf numFmtId="0" fontId="9" fillId="0" borderId="2" xfId="2" applyFont="1" applyBorder="1" applyAlignment="1">
      <alignment wrapText="1"/>
    </xf>
    <xf numFmtId="0" fontId="2" fillId="0" borderId="1" xfId="2" quotePrefix="1" applyFont="1" applyBorder="1" applyAlignment="1">
      <alignment horizontal="left"/>
    </xf>
    <xf numFmtId="0" fontId="9" fillId="0" borderId="2" xfId="2" applyFont="1" applyBorder="1"/>
    <xf numFmtId="0" fontId="19" fillId="0" borderId="5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/>
    <xf numFmtId="0" fontId="17" fillId="0" borderId="7" xfId="2" applyFont="1" applyBorder="1"/>
    <xf numFmtId="0" fontId="23" fillId="0" borderId="1" xfId="2" applyFont="1" applyBorder="1" applyAlignment="1">
      <alignment horizontal="left" wrapText="1"/>
    </xf>
    <xf numFmtId="0" fontId="21" fillId="0" borderId="2" xfId="2" applyFont="1" applyBorder="1" applyAlignment="1">
      <alignment wrapText="1"/>
    </xf>
    <xf numFmtId="0" fontId="17" fillId="0" borderId="2" xfId="2" applyFont="1" applyBorder="1"/>
    <xf numFmtId="0" fontId="13" fillId="0" borderId="5" xfId="2" quotePrefix="1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2" fillId="0" borderId="1" xfId="2" applyFont="1" applyBorder="1" applyAlignment="1">
      <alignment horizontal="left" wrapText="1"/>
    </xf>
    <xf numFmtId="0" fontId="13" fillId="0" borderId="10" xfId="2" quotePrefix="1" applyFont="1" applyBorder="1" applyAlignment="1">
      <alignment horizontal="left" wrapText="1"/>
    </xf>
    <xf numFmtId="0" fontId="22" fillId="0" borderId="10" xfId="2" applyFont="1" applyBorder="1" applyAlignment="1">
      <alignment wrapText="1"/>
    </xf>
    <xf numFmtId="0" fontId="14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43" fontId="5" fillId="0" borderId="17" xfId="1" applyFont="1" applyBorder="1" applyAlignment="1">
      <alignment vertical="center"/>
    </xf>
    <xf numFmtId="43" fontId="5" fillId="0" borderId="18" xfId="1" applyFont="1" applyBorder="1" applyAlignment="1">
      <alignment vertical="center"/>
    </xf>
    <xf numFmtId="43" fontId="5" fillId="0" borderId="45" xfId="1" applyFont="1" applyBorder="1" applyAlignment="1">
      <alignment vertical="center"/>
    </xf>
    <xf numFmtId="43" fontId="2" fillId="0" borderId="17" xfId="1" applyFont="1" applyBorder="1" applyAlignment="1">
      <alignment horizontal="center"/>
    </xf>
    <xf numFmtId="43" fontId="2" fillId="0" borderId="18" xfId="1" applyFont="1" applyBorder="1" applyAlignment="1">
      <alignment horizontal="center"/>
    </xf>
    <xf numFmtId="43" fontId="2" fillId="0" borderId="39" xfId="1" applyFont="1" applyBorder="1" applyAlignment="1">
      <alignment horizontal="center"/>
    </xf>
    <xf numFmtId="43" fontId="2" fillId="0" borderId="27" xfId="1" applyFont="1" applyBorder="1" applyAlignment="1">
      <alignment horizontal="center"/>
    </xf>
    <xf numFmtId="0" fontId="15" fillId="0" borderId="31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43" fontId="2" fillId="0" borderId="45" xfId="1" applyFont="1" applyBorder="1" applyAlignment="1">
      <alignment horizontal="center"/>
    </xf>
    <xf numFmtId="0" fontId="13" fillId="0" borderId="10" xfId="2" applyFont="1" applyBorder="1" applyAlignment="1">
      <alignment horizontal="center" vertical="center"/>
    </xf>
    <xf numFmtId="165" fontId="3" fillId="0" borderId="0" xfId="5" applyNumberFormat="1" applyFont="1"/>
    <xf numFmtId="166" fontId="29" fillId="0" borderId="0" xfId="5" applyNumberFormat="1"/>
    <xf numFmtId="166" fontId="5" fillId="0" borderId="0" xfId="6" applyNumberFormat="1" applyFont="1"/>
  </cellXfs>
  <cellStyles count="7">
    <cellStyle name="Normalno" xfId="0" builtinId="0"/>
    <cellStyle name="Normalno 2" xfId="2" xr:uid="{00000000-0005-0000-0000-000001000000}"/>
    <cellStyle name="Normalno 3" xfId="5" xr:uid="{00000000-0005-0000-0000-000002000000}"/>
    <cellStyle name="Valuta" xfId="6" builtinId="4"/>
    <cellStyle name="Zarez" xfId="1" builtinId="3"/>
    <cellStyle name="Zarez 2" xfId="3" xr:uid="{00000000-0005-0000-0000-000004000000}"/>
    <cellStyle name="Zarez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06FB71-3146-456A-B82D-B5AC5FCC63CE}"/>
            </a:ext>
          </a:extLst>
        </xdr:cNvPr>
        <xdr:cNvSpPr>
          <a:spLocks noChangeShapeType="1"/>
        </xdr:cNvSpPr>
      </xdr:nvSpPr>
      <xdr:spPr bwMode="auto">
        <a:xfrm>
          <a:off x="19050" y="400050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2F681FD-1ABA-4B2D-BBCB-E8699612FA4B}"/>
            </a:ext>
          </a:extLst>
        </xdr:cNvPr>
        <xdr:cNvSpPr>
          <a:spLocks noChangeShapeType="1"/>
        </xdr:cNvSpPr>
      </xdr:nvSpPr>
      <xdr:spPr bwMode="auto">
        <a:xfrm>
          <a:off x="9525" y="400050"/>
          <a:ext cx="7524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15</xdr:row>
      <xdr:rowOff>19050</xdr:rowOff>
    </xdr:from>
    <xdr:to>
      <xdr:col>1</xdr:col>
      <xdr:colOff>0</xdr:colOff>
      <xdr:row>17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7B69E8F-50F2-419A-B635-A75C168DF126}"/>
            </a:ext>
          </a:extLst>
        </xdr:cNvPr>
        <xdr:cNvSpPr>
          <a:spLocks noChangeShapeType="1"/>
        </xdr:cNvSpPr>
      </xdr:nvSpPr>
      <xdr:spPr bwMode="auto">
        <a:xfrm>
          <a:off x="19050" y="3067050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15</xdr:row>
      <xdr:rowOff>19050</xdr:rowOff>
    </xdr:from>
    <xdr:to>
      <xdr:col>0</xdr:col>
      <xdr:colOff>1057275</xdr:colOff>
      <xdr:row>17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9F8C68EA-E7F1-4D95-9CE9-09B878B326E0}"/>
            </a:ext>
          </a:extLst>
        </xdr:cNvPr>
        <xdr:cNvSpPr>
          <a:spLocks noChangeShapeType="1"/>
        </xdr:cNvSpPr>
      </xdr:nvSpPr>
      <xdr:spPr bwMode="auto">
        <a:xfrm>
          <a:off x="9525" y="3067050"/>
          <a:ext cx="7524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79C4430-552C-4EB6-AA13-C6F1B24E485C}"/>
            </a:ext>
          </a:extLst>
        </xdr:cNvPr>
        <xdr:cNvSpPr>
          <a:spLocks noChangeShapeType="1"/>
        </xdr:cNvSpPr>
      </xdr:nvSpPr>
      <xdr:spPr bwMode="auto">
        <a:xfrm>
          <a:off x="19050" y="5924550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73840773-0A5E-48BD-99AE-56F84C369B15}"/>
            </a:ext>
          </a:extLst>
        </xdr:cNvPr>
        <xdr:cNvSpPr>
          <a:spLocks noChangeShapeType="1"/>
        </xdr:cNvSpPr>
      </xdr:nvSpPr>
      <xdr:spPr bwMode="auto">
        <a:xfrm>
          <a:off x="9525" y="5924550"/>
          <a:ext cx="7524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161925</xdr:colOff>
      <xdr:row>40</xdr:row>
      <xdr:rowOff>9525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93719DAF-4997-0BBC-9739-CC4AABAEB0EA}"/>
            </a:ext>
          </a:extLst>
        </xdr:cNvPr>
        <xdr:cNvSpPr txBox="1"/>
      </xdr:nvSpPr>
      <xdr:spPr>
        <a:xfrm>
          <a:off x="4838700" y="762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zoomScaleNormal="100" workbookViewId="0">
      <selection activeCell="M12" sqref="M12"/>
    </sheetView>
  </sheetViews>
  <sheetFormatPr defaultColWidth="11.42578125" defaultRowHeight="12.75" x14ac:dyDescent="0.2"/>
  <cols>
    <col min="1" max="2" width="4.28515625" style="130" customWidth="1"/>
    <col min="3" max="3" width="5.5703125" style="130" customWidth="1"/>
    <col min="4" max="4" width="5.28515625" style="181" customWidth="1"/>
    <col min="5" max="5" width="44.7109375" style="130" customWidth="1"/>
    <col min="6" max="6" width="17.5703125" style="130" bestFit="1" customWidth="1"/>
    <col min="7" max="7" width="17.28515625" style="130" customWidth="1"/>
    <col min="8" max="8" width="16.7109375" style="130" customWidth="1"/>
    <col min="9" max="16384" width="11.42578125" style="130"/>
  </cols>
  <sheetData>
    <row r="1" spans="1:9" ht="48" customHeight="1" x14ac:dyDescent="0.2">
      <c r="A1" s="390" t="s">
        <v>340</v>
      </c>
      <c r="B1" s="390"/>
      <c r="C1" s="390"/>
      <c r="D1" s="390"/>
      <c r="E1" s="390"/>
      <c r="F1" s="390"/>
      <c r="G1" s="390"/>
      <c r="H1" s="390"/>
    </row>
    <row r="2" spans="1:9" s="152" customFormat="1" ht="26.25" customHeight="1" x14ac:dyDescent="0.2">
      <c r="A2" s="390" t="s">
        <v>167</v>
      </c>
      <c r="B2" s="390"/>
      <c r="C2" s="390"/>
      <c r="D2" s="390"/>
      <c r="E2" s="390"/>
      <c r="F2" s="390"/>
      <c r="G2" s="391"/>
      <c r="H2" s="391"/>
    </row>
    <row r="3" spans="1:9" ht="25.5" customHeight="1" x14ac:dyDescent="0.2">
      <c r="A3" s="390"/>
      <c r="B3" s="390"/>
      <c r="C3" s="390"/>
      <c r="D3" s="390"/>
      <c r="E3" s="390"/>
      <c r="F3" s="390"/>
      <c r="G3" s="390"/>
      <c r="H3" s="383"/>
    </row>
    <row r="4" spans="1:9" ht="9" customHeight="1" x14ac:dyDescent="0.25">
      <c r="A4" s="153"/>
      <c r="B4" s="154"/>
      <c r="C4" s="154"/>
      <c r="D4" s="154"/>
      <c r="E4" s="154"/>
    </row>
    <row r="5" spans="1:9" ht="27.75" customHeight="1" x14ac:dyDescent="0.25">
      <c r="A5" s="155"/>
      <c r="B5" s="156"/>
      <c r="C5" s="156"/>
      <c r="D5" s="157"/>
      <c r="E5" s="158"/>
      <c r="F5" s="159" t="s">
        <v>341</v>
      </c>
      <c r="G5" s="159" t="s">
        <v>342</v>
      </c>
      <c r="H5" s="160" t="s">
        <v>343</v>
      </c>
      <c r="I5" s="161"/>
    </row>
    <row r="6" spans="1:9" ht="27.75" customHeight="1" x14ac:dyDescent="0.2">
      <c r="A6" s="392" t="s">
        <v>168</v>
      </c>
      <c r="B6" s="378"/>
      <c r="C6" s="378"/>
      <c r="D6" s="378"/>
      <c r="E6" s="380"/>
      <c r="F6" s="162">
        <v>1993454.11</v>
      </c>
      <c r="G6" s="162">
        <v>1823071.21</v>
      </c>
      <c r="H6" s="162">
        <v>1823071.21</v>
      </c>
      <c r="I6" s="161"/>
    </row>
    <row r="7" spans="1:9" ht="22.5" customHeight="1" x14ac:dyDescent="0.2">
      <c r="A7" s="392" t="s">
        <v>39</v>
      </c>
      <c r="B7" s="378"/>
      <c r="C7" s="378"/>
      <c r="D7" s="378"/>
      <c r="E7" s="380"/>
      <c r="F7" s="163">
        <v>1993454.11</v>
      </c>
      <c r="G7" s="162">
        <v>1823071.21</v>
      </c>
      <c r="H7" s="162">
        <v>1823071.21</v>
      </c>
    </row>
    <row r="8" spans="1:9" ht="22.5" customHeight="1" x14ac:dyDescent="0.2">
      <c r="A8" s="379" t="s">
        <v>169</v>
      </c>
      <c r="B8" s="380"/>
      <c r="C8" s="380"/>
      <c r="D8" s="380"/>
      <c r="E8" s="380"/>
      <c r="F8" s="163"/>
      <c r="G8" s="163"/>
      <c r="H8" s="163"/>
    </row>
    <row r="9" spans="1:9" ht="22.5" customHeight="1" x14ac:dyDescent="0.2">
      <c r="A9" s="164" t="s">
        <v>170</v>
      </c>
      <c r="B9" s="165"/>
      <c r="C9" s="165"/>
      <c r="D9" s="165"/>
      <c r="E9" s="165"/>
      <c r="F9" s="163">
        <v>1993454.11</v>
      </c>
      <c r="G9" s="162">
        <v>1823071.21</v>
      </c>
      <c r="H9" s="162">
        <v>1823071.21</v>
      </c>
    </row>
    <row r="10" spans="1:9" ht="22.5" customHeight="1" x14ac:dyDescent="0.2">
      <c r="A10" s="377" t="s">
        <v>171</v>
      </c>
      <c r="B10" s="378"/>
      <c r="C10" s="378"/>
      <c r="D10" s="378"/>
      <c r="E10" s="378"/>
      <c r="F10" s="166">
        <v>1993454.11</v>
      </c>
      <c r="G10" s="162">
        <v>1823071.21</v>
      </c>
      <c r="H10" s="162">
        <v>1823071.21</v>
      </c>
    </row>
    <row r="11" spans="1:9" ht="22.5" customHeight="1" x14ac:dyDescent="0.2">
      <c r="A11" s="379" t="s">
        <v>172</v>
      </c>
      <c r="B11" s="380"/>
      <c r="C11" s="380"/>
      <c r="D11" s="380"/>
      <c r="E11" s="380"/>
      <c r="F11" s="166">
        <v>0</v>
      </c>
      <c r="G11" s="166">
        <v>0</v>
      </c>
      <c r="H11" s="166">
        <v>0</v>
      </c>
    </row>
    <row r="12" spans="1:9" ht="22.5" customHeight="1" x14ac:dyDescent="0.2">
      <c r="A12" s="377" t="s">
        <v>173</v>
      </c>
      <c r="B12" s="378"/>
      <c r="C12" s="378"/>
      <c r="D12" s="378"/>
      <c r="E12" s="378"/>
      <c r="F12" s="166">
        <f>+F6-F9</f>
        <v>0</v>
      </c>
      <c r="G12" s="166">
        <f>+G6-G9</f>
        <v>0</v>
      </c>
      <c r="H12" s="166">
        <f>+H6-H9</f>
        <v>0</v>
      </c>
    </row>
    <row r="13" spans="1:9" ht="25.5" customHeight="1" x14ac:dyDescent="0.2">
      <c r="A13" s="381"/>
      <c r="B13" s="382"/>
      <c r="C13" s="382"/>
      <c r="D13" s="382"/>
      <c r="E13" s="382"/>
      <c r="F13" s="383"/>
      <c r="G13" s="383"/>
      <c r="H13" s="384"/>
    </row>
    <row r="14" spans="1:9" ht="27.75" customHeight="1" x14ac:dyDescent="0.2">
      <c r="A14" s="167"/>
      <c r="B14" s="168"/>
      <c r="C14" s="168"/>
      <c r="D14" s="169"/>
      <c r="E14" s="170"/>
      <c r="F14" s="159" t="s">
        <v>316</v>
      </c>
      <c r="G14" s="159" t="s">
        <v>317</v>
      </c>
      <c r="H14" s="160" t="s">
        <v>318</v>
      </c>
    </row>
    <row r="15" spans="1:9" ht="22.5" customHeight="1" x14ac:dyDescent="0.25">
      <c r="A15" s="385" t="s">
        <v>174</v>
      </c>
      <c r="B15" s="386"/>
      <c r="C15" s="386"/>
      <c r="D15" s="386"/>
      <c r="E15" s="387"/>
      <c r="F15" s="171">
        <v>0</v>
      </c>
      <c r="G15" s="172">
        <v>0</v>
      </c>
      <c r="H15" s="173">
        <v>0</v>
      </c>
    </row>
    <row r="16" spans="1:9" s="174" customFormat="1" ht="25.5" customHeight="1" x14ac:dyDescent="0.25">
      <c r="A16" s="388"/>
      <c r="B16" s="389"/>
      <c r="C16" s="389"/>
      <c r="D16" s="389"/>
      <c r="E16" s="389"/>
      <c r="F16" s="383"/>
      <c r="G16" s="383"/>
      <c r="H16" s="384"/>
    </row>
    <row r="17" spans="1:8" s="174" customFormat="1" ht="27.75" customHeight="1" x14ac:dyDescent="0.25">
      <c r="A17" s="155"/>
      <c r="B17" s="156"/>
      <c r="C17" s="156"/>
      <c r="D17" s="157"/>
      <c r="E17" s="158"/>
      <c r="F17" s="159" t="s">
        <v>319</v>
      </c>
      <c r="G17" s="159" t="s">
        <v>317</v>
      </c>
      <c r="H17" s="160" t="s">
        <v>318</v>
      </c>
    </row>
    <row r="18" spans="1:8" s="174" customFormat="1" ht="22.5" customHeight="1" x14ac:dyDescent="0.25">
      <c r="A18" s="374" t="s">
        <v>175</v>
      </c>
      <c r="B18" s="375"/>
      <c r="C18" s="375"/>
      <c r="D18" s="375"/>
      <c r="E18" s="375"/>
      <c r="F18" s="172"/>
      <c r="G18" s="172"/>
      <c r="H18" s="172"/>
    </row>
    <row r="19" spans="1:8" s="174" customFormat="1" ht="22.5" customHeight="1" x14ac:dyDescent="0.25">
      <c r="A19" s="374" t="s">
        <v>176</v>
      </c>
      <c r="B19" s="375"/>
      <c r="C19" s="375"/>
      <c r="D19" s="375"/>
      <c r="E19" s="375"/>
      <c r="F19" s="172"/>
      <c r="G19" s="172"/>
      <c r="H19" s="172"/>
    </row>
    <row r="20" spans="1:8" s="174" customFormat="1" ht="22.5" customHeight="1" x14ac:dyDescent="0.25">
      <c r="A20" s="376" t="s">
        <v>177</v>
      </c>
      <c r="B20" s="375"/>
      <c r="C20" s="375"/>
      <c r="D20" s="375"/>
      <c r="E20" s="375"/>
      <c r="F20" s="172"/>
      <c r="G20" s="172"/>
      <c r="H20" s="172"/>
    </row>
    <row r="21" spans="1:8" s="174" customFormat="1" ht="15" customHeight="1" x14ac:dyDescent="0.25">
      <c r="A21" s="175"/>
      <c r="B21" s="176"/>
      <c r="C21" s="177"/>
      <c r="D21" s="178"/>
      <c r="E21" s="176"/>
      <c r="F21" s="179"/>
      <c r="G21" s="179"/>
      <c r="H21" s="179"/>
    </row>
    <row r="22" spans="1:8" s="174" customFormat="1" ht="22.5" customHeight="1" x14ac:dyDescent="0.25">
      <c r="A22" s="376" t="s">
        <v>178</v>
      </c>
      <c r="B22" s="375"/>
      <c r="C22" s="375"/>
      <c r="D22" s="375"/>
      <c r="E22" s="375"/>
      <c r="F22" s="172">
        <f>SUM(F12,F15,F20)</f>
        <v>0</v>
      </c>
      <c r="G22" s="172">
        <f>SUM(G12,G15,G20)</f>
        <v>0</v>
      </c>
      <c r="H22" s="172">
        <f>SUM(H12,H15,H20)</f>
        <v>0</v>
      </c>
    </row>
    <row r="23" spans="1:8" s="174" customFormat="1" ht="18" customHeight="1" x14ac:dyDescent="0.25">
      <c r="A23" s="180"/>
      <c r="B23" s="154"/>
      <c r="C23" s="154"/>
      <c r="D23" s="154"/>
      <c r="E23" s="154"/>
    </row>
    <row r="24" spans="1:8" x14ac:dyDescent="0.2">
      <c r="A24" s="130" t="s">
        <v>369</v>
      </c>
    </row>
    <row r="25" spans="1:8" x14ac:dyDescent="0.2">
      <c r="F25" s="130" t="s">
        <v>164</v>
      </c>
      <c r="G25" s="130" t="s">
        <v>179</v>
      </c>
    </row>
    <row r="26" spans="1:8" x14ac:dyDescent="0.2">
      <c r="G26" s="130" t="s">
        <v>210</v>
      </c>
    </row>
  </sheetData>
  <mergeCells count="16">
    <mergeCell ref="A8:E8"/>
    <mergeCell ref="A1:H1"/>
    <mergeCell ref="A2:H2"/>
    <mergeCell ref="A3:H3"/>
    <mergeCell ref="A6:E6"/>
    <mergeCell ref="A7:E7"/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9"/>
  <sheetViews>
    <sheetView topLeftCell="A16" zoomScaleNormal="100" workbookViewId="0">
      <selection activeCell="I14" sqref="I14"/>
    </sheetView>
  </sheetViews>
  <sheetFormatPr defaultColWidth="11.42578125" defaultRowHeight="12.75" x14ac:dyDescent="0.2"/>
  <cols>
    <col min="1" max="1" width="16" style="142" customWidth="1"/>
    <col min="2" max="3" width="17.5703125" style="142" customWidth="1"/>
    <col min="4" max="4" width="17.5703125" style="238" customWidth="1"/>
    <col min="5" max="7" width="17.5703125" style="130" customWidth="1"/>
    <col min="8" max="8" width="7.85546875" style="130" customWidth="1"/>
    <col min="9" max="9" width="14.28515625" style="130" customWidth="1"/>
    <col min="10" max="10" width="7.85546875" style="130" customWidth="1"/>
    <col min="11" max="16384" width="11.42578125" style="130"/>
  </cols>
  <sheetData>
    <row r="1" spans="1:7" ht="24" customHeight="1" x14ac:dyDescent="0.2">
      <c r="A1" s="390" t="s">
        <v>152</v>
      </c>
      <c r="B1" s="390"/>
      <c r="C1" s="390"/>
      <c r="D1" s="390"/>
      <c r="E1" s="390"/>
      <c r="F1" s="390"/>
      <c r="G1" s="390"/>
    </row>
    <row r="2" spans="1:7" s="106" customFormat="1" ht="13.5" thickBot="1" x14ac:dyDescent="0.25">
      <c r="A2" s="105"/>
    </row>
    <row r="3" spans="1:7" s="106" customFormat="1" ht="26.25" thickBot="1" x14ac:dyDescent="0.25">
      <c r="A3" s="107" t="s">
        <v>153</v>
      </c>
      <c r="B3" s="395">
        <v>2023</v>
      </c>
      <c r="C3" s="396"/>
      <c r="D3" s="396"/>
      <c r="E3" s="396"/>
      <c r="F3" s="396"/>
      <c r="G3" s="397"/>
    </row>
    <row r="4" spans="1:7" s="106" customFormat="1" ht="51.75" thickBot="1" x14ac:dyDescent="0.25">
      <c r="A4" s="108" t="s">
        <v>154</v>
      </c>
      <c r="B4" s="109" t="s">
        <v>155</v>
      </c>
      <c r="C4" s="110" t="s">
        <v>156</v>
      </c>
      <c r="D4" s="110" t="s">
        <v>157</v>
      </c>
      <c r="E4" s="110" t="s">
        <v>158</v>
      </c>
      <c r="F4" s="110" t="s">
        <v>159</v>
      </c>
      <c r="G4" s="110" t="s">
        <v>345</v>
      </c>
    </row>
    <row r="5" spans="1:7" s="106" customFormat="1" ht="13.5" thickBot="1" x14ac:dyDescent="0.25">
      <c r="A5" s="111">
        <v>638</v>
      </c>
      <c r="B5" s="112"/>
      <c r="C5" s="113"/>
      <c r="D5" s="114"/>
      <c r="E5" s="115"/>
      <c r="F5" s="116"/>
      <c r="G5" s="372">
        <v>170382.91</v>
      </c>
    </row>
    <row r="6" spans="1:7" s="106" customFormat="1" ht="13.5" thickBot="1" x14ac:dyDescent="0.25">
      <c r="A6" s="117">
        <v>634</v>
      </c>
      <c r="B6" s="118"/>
      <c r="C6" s="119"/>
      <c r="D6" s="119"/>
      <c r="E6" s="120"/>
      <c r="F6" s="341">
        <v>14360.61</v>
      </c>
      <c r="G6" s="119"/>
    </row>
    <row r="7" spans="1:7" s="106" customFormat="1" ht="13.5" thickBot="1" x14ac:dyDescent="0.25">
      <c r="A7" s="117">
        <v>636</v>
      </c>
      <c r="B7" s="118"/>
      <c r="C7" s="119"/>
      <c r="D7" s="119"/>
      <c r="E7" s="371">
        <v>105454.91</v>
      </c>
      <c r="F7" s="119"/>
      <c r="G7" s="119"/>
    </row>
    <row r="8" spans="1:7" s="106" customFormat="1" ht="13.5" thickBot="1" x14ac:dyDescent="0.25">
      <c r="A8" s="117">
        <v>652</v>
      </c>
      <c r="B8" s="118"/>
      <c r="C8" s="120"/>
      <c r="D8" s="129">
        <v>480602.56</v>
      </c>
      <c r="E8" s="120"/>
      <c r="F8" s="119"/>
      <c r="G8" s="119"/>
    </row>
    <row r="9" spans="1:7" s="106" customFormat="1" ht="13.5" thickBot="1" x14ac:dyDescent="0.25">
      <c r="A9" s="117">
        <v>661</v>
      </c>
      <c r="B9" s="118"/>
      <c r="C9" s="128">
        <v>14875.57</v>
      </c>
      <c r="D9" s="120"/>
      <c r="E9" s="120"/>
      <c r="F9" s="119"/>
      <c r="G9" s="119"/>
    </row>
    <row r="10" spans="1:7" s="106" customFormat="1" ht="13.5" thickBot="1" x14ac:dyDescent="0.25">
      <c r="A10" s="121" t="s">
        <v>160</v>
      </c>
      <c r="B10" s="128">
        <v>1207777.56</v>
      </c>
      <c r="C10" s="120"/>
      <c r="D10" s="120"/>
      <c r="E10" s="120"/>
      <c r="F10" s="119"/>
      <c r="G10" s="119"/>
    </row>
    <row r="11" spans="1:7" s="106" customFormat="1" x14ac:dyDescent="0.2">
      <c r="A11" s="123"/>
      <c r="B11" s="122"/>
      <c r="C11" s="120"/>
      <c r="D11" s="120"/>
      <c r="E11" s="120"/>
      <c r="F11" s="119"/>
      <c r="G11" s="119"/>
    </row>
    <row r="12" spans="1:7" s="106" customFormat="1" ht="13.5" thickBot="1" x14ac:dyDescent="0.25">
      <c r="A12" s="124"/>
      <c r="B12" s="125"/>
      <c r="C12" s="126"/>
      <c r="D12" s="126"/>
      <c r="E12" s="120"/>
      <c r="F12" s="119"/>
      <c r="G12" s="119"/>
    </row>
    <row r="13" spans="1:7" s="106" customFormat="1" ht="26.25" thickBot="1" x14ac:dyDescent="0.25">
      <c r="A13" s="127" t="s">
        <v>161</v>
      </c>
      <c r="B13" s="128">
        <v>1207777.5556000001</v>
      </c>
      <c r="C13" s="128">
        <v>14875.565000000001</v>
      </c>
      <c r="D13" s="129">
        <v>480602.56</v>
      </c>
      <c r="E13" s="371">
        <v>105454.91</v>
      </c>
      <c r="F13" s="341">
        <v>14360.61</v>
      </c>
      <c r="G13" s="372">
        <v>170382.91</v>
      </c>
    </row>
    <row r="14" spans="1:7" s="106" customFormat="1" ht="30" customHeight="1" thickBot="1" x14ac:dyDescent="0.25">
      <c r="A14" s="127" t="s">
        <v>321</v>
      </c>
      <c r="B14" s="401">
        <f>B13+C13+D13+E13+F13+G13</f>
        <v>1993454.1106</v>
      </c>
      <c r="C14" s="402"/>
      <c r="D14" s="402"/>
      <c r="E14" s="403"/>
      <c r="F14" s="403"/>
      <c r="G14" s="404"/>
    </row>
    <row r="15" spans="1:7" s="106" customFormat="1" ht="28.5" customHeight="1" thickBot="1" x14ac:dyDescent="0.25">
      <c r="A15" s="340"/>
      <c r="B15" s="340"/>
      <c r="C15" s="340"/>
      <c r="D15" s="368"/>
      <c r="E15" s="369"/>
      <c r="F15" s="130"/>
      <c r="G15" s="130"/>
    </row>
    <row r="16" spans="1:7" ht="26.25" thickBot="1" x14ac:dyDescent="0.25">
      <c r="A16" s="131" t="s">
        <v>153</v>
      </c>
      <c r="B16" s="395">
        <v>2024</v>
      </c>
      <c r="C16" s="396"/>
      <c r="D16" s="396"/>
      <c r="E16" s="396"/>
      <c r="F16" s="405"/>
      <c r="G16" s="406"/>
    </row>
    <row r="17" spans="1:7" ht="24" customHeight="1" thickBot="1" x14ac:dyDescent="0.25">
      <c r="A17" s="132" t="s">
        <v>154</v>
      </c>
      <c r="B17" s="109" t="s">
        <v>155</v>
      </c>
      <c r="C17" s="110" t="s">
        <v>156</v>
      </c>
      <c r="D17" s="110" t="s">
        <v>157</v>
      </c>
      <c r="E17" s="133" t="s">
        <v>162</v>
      </c>
      <c r="F17" s="357" t="s">
        <v>320</v>
      </c>
      <c r="G17" s="110"/>
    </row>
    <row r="18" spans="1:7" ht="13.5" thickBot="1" x14ac:dyDescent="0.25">
      <c r="A18" s="111">
        <v>634</v>
      </c>
      <c r="B18" s="134"/>
      <c r="C18" s="135"/>
      <c r="D18" s="135"/>
      <c r="E18" s="135"/>
      <c r="F18" s="341">
        <v>14360.61</v>
      </c>
      <c r="G18" s="135"/>
    </row>
    <row r="19" spans="1:7" ht="13.5" thickBot="1" x14ac:dyDescent="0.25">
      <c r="A19" s="117">
        <v>636</v>
      </c>
      <c r="B19" s="136"/>
      <c r="C19" s="137"/>
      <c r="D19" s="138"/>
      <c r="E19" s="371">
        <v>105454.91</v>
      </c>
      <c r="F19" s="139"/>
      <c r="G19" s="139"/>
    </row>
    <row r="20" spans="1:7" ht="13.5" thickBot="1" x14ac:dyDescent="0.25">
      <c r="A20" s="117">
        <v>639</v>
      </c>
      <c r="B20" s="136"/>
      <c r="C20" s="141"/>
      <c r="D20" s="138"/>
      <c r="E20" s="122"/>
      <c r="F20" s="139"/>
      <c r="G20" s="139"/>
    </row>
    <row r="21" spans="1:7" ht="13.5" thickBot="1" x14ac:dyDescent="0.25">
      <c r="A21" s="117">
        <v>652</v>
      </c>
      <c r="B21" s="140"/>
      <c r="C21" s="141"/>
      <c r="D21" s="129">
        <v>480602.56</v>
      </c>
      <c r="E21" s="141"/>
      <c r="F21" s="137"/>
      <c r="G21" s="137"/>
    </row>
    <row r="22" spans="1:7" ht="13.5" thickBot="1" x14ac:dyDescent="0.25">
      <c r="A22" s="117">
        <v>661</v>
      </c>
      <c r="B22" s="141"/>
      <c r="C22" s="128">
        <v>14875.57</v>
      </c>
      <c r="D22" s="137"/>
      <c r="E22" s="137"/>
      <c r="F22" s="137"/>
      <c r="G22" s="137"/>
    </row>
    <row r="23" spans="1:7" ht="13.5" thickBot="1" x14ac:dyDescent="0.25">
      <c r="A23" s="121" t="s">
        <v>160</v>
      </c>
      <c r="B23" s="128">
        <v>1207777.56</v>
      </c>
      <c r="C23" s="137"/>
      <c r="D23" s="137"/>
      <c r="E23" s="137"/>
      <c r="F23" s="137"/>
      <c r="G23" s="137"/>
    </row>
    <row r="24" spans="1:7" x14ac:dyDescent="0.2">
      <c r="A24" s="121"/>
      <c r="B24" s="141"/>
      <c r="C24" s="137"/>
      <c r="D24" s="137"/>
      <c r="E24" s="137"/>
      <c r="F24" s="137"/>
      <c r="G24" s="137"/>
    </row>
    <row r="25" spans="1:7" ht="13.5" thickBot="1" x14ac:dyDescent="0.25">
      <c r="A25" s="123"/>
      <c r="B25" s="141"/>
      <c r="C25" s="137"/>
      <c r="D25" s="137"/>
      <c r="E25" s="137"/>
      <c r="F25" s="137"/>
      <c r="G25" s="137"/>
    </row>
    <row r="26" spans="1:7" ht="26.25" thickBot="1" x14ac:dyDescent="0.25">
      <c r="A26" s="127" t="s">
        <v>161</v>
      </c>
      <c r="B26" s="128">
        <f>SUM(B22:B25)</f>
        <v>1207777.56</v>
      </c>
      <c r="C26" s="128">
        <f>SUM(C22:C25)</f>
        <v>14875.57</v>
      </c>
      <c r="D26" s="128">
        <f>SUM(D18:D25)</f>
        <v>480602.56</v>
      </c>
      <c r="E26" s="128">
        <f>SUM(E19:E25)</f>
        <v>105454.91</v>
      </c>
      <c r="F26" s="128">
        <f>SUM(F18:F25)</f>
        <v>14360.61</v>
      </c>
      <c r="G26" s="370"/>
    </row>
    <row r="27" spans="1:7" ht="39" thickBot="1" x14ac:dyDescent="0.25">
      <c r="A27" s="127" t="s">
        <v>322</v>
      </c>
      <c r="B27" s="401">
        <f>B26+C26+D26+E26+F26</f>
        <v>1823071.2100000002</v>
      </c>
      <c r="C27" s="402"/>
      <c r="D27" s="402"/>
      <c r="E27" s="402"/>
      <c r="F27" s="402"/>
      <c r="G27" s="407"/>
    </row>
    <row r="28" spans="1:7" s="106" customFormat="1" ht="15.75" customHeight="1" x14ac:dyDescent="0.2"/>
    <row r="29" spans="1:7" s="106" customFormat="1" ht="0.75" customHeight="1" x14ac:dyDescent="0.2"/>
    <row r="30" spans="1:7" ht="13.5" thickBot="1" x14ac:dyDescent="0.25">
      <c r="D30" s="143"/>
      <c r="E30" s="144"/>
    </row>
    <row r="31" spans="1:7" ht="26.25" thickBot="1" x14ac:dyDescent="0.25">
      <c r="A31" s="131" t="s">
        <v>153</v>
      </c>
      <c r="B31" s="395">
        <v>2025</v>
      </c>
      <c r="C31" s="396"/>
      <c r="D31" s="396"/>
      <c r="E31" s="396"/>
      <c r="F31" s="396"/>
      <c r="G31" s="397"/>
    </row>
    <row r="32" spans="1:7" ht="51.75" thickBot="1" x14ac:dyDescent="0.25">
      <c r="A32" s="132" t="s">
        <v>154</v>
      </c>
      <c r="B32" s="109" t="s">
        <v>155</v>
      </c>
      <c r="C32" s="110" t="s">
        <v>156</v>
      </c>
      <c r="D32" s="110" t="s">
        <v>157</v>
      </c>
      <c r="E32" s="110" t="s">
        <v>163</v>
      </c>
      <c r="F32" s="358" t="s">
        <v>320</v>
      </c>
      <c r="G32" s="110"/>
    </row>
    <row r="33" spans="1:7" ht="13.5" thickBot="1" x14ac:dyDescent="0.25">
      <c r="A33" s="145">
        <v>634</v>
      </c>
      <c r="B33" s="146"/>
      <c r="C33" s="135"/>
      <c r="D33" s="135"/>
      <c r="E33" s="135"/>
      <c r="F33" s="341">
        <v>14360.61</v>
      </c>
      <c r="G33" s="135"/>
    </row>
    <row r="34" spans="1:7" ht="13.5" thickBot="1" x14ac:dyDescent="0.25">
      <c r="A34" s="117">
        <v>636</v>
      </c>
      <c r="B34" s="147"/>
      <c r="C34" s="120"/>
      <c r="D34" s="148"/>
      <c r="E34" s="371">
        <v>105454.91</v>
      </c>
      <c r="F34" s="149"/>
      <c r="G34" s="149"/>
    </row>
    <row r="35" spans="1:7" ht="13.5" thickBot="1" x14ac:dyDescent="0.25">
      <c r="A35" s="117">
        <v>639</v>
      </c>
      <c r="B35" s="305"/>
      <c r="C35" s="120"/>
      <c r="D35" s="148"/>
      <c r="E35" s="149"/>
      <c r="F35" s="149"/>
      <c r="G35" s="149"/>
    </row>
    <row r="36" spans="1:7" ht="13.5" thickBot="1" x14ac:dyDescent="0.25">
      <c r="A36" s="117">
        <v>652</v>
      </c>
      <c r="B36" s="122"/>
      <c r="C36" s="120"/>
      <c r="D36" s="129">
        <v>480602.56</v>
      </c>
      <c r="E36" s="120"/>
      <c r="F36" s="120"/>
      <c r="G36" s="120"/>
    </row>
    <row r="37" spans="1:7" ht="13.5" thickBot="1" x14ac:dyDescent="0.25">
      <c r="A37" s="117">
        <v>661</v>
      </c>
      <c r="B37" s="122"/>
      <c r="C37" s="128">
        <v>14875.57</v>
      </c>
      <c r="D37" s="120"/>
      <c r="E37" s="120"/>
      <c r="F37" s="120"/>
      <c r="G37" s="120"/>
    </row>
    <row r="38" spans="1:7" ht="13.5" customHeight="1" thickBot="1" x14ac:dyDescent="0.25">
      <c r="A38" s="121" t="s">
        <v>160</v>
      </c>
      <c r="B38" s="128">
        <v>1207777.56</v>
      </c>
      <c r="C38" s="120"/>
      <c r="D38" s="120"/>
      <c r="E38" s="120"/>
      <c r="F38" s="120"/>
      <c r="G38" s="120"/>
    </row>
    <row r="39" spans="1:7" ht="13.5" customHeight="1" x14ac:dyDescent="0.2">
      <c r="A39" s="123"/>
      <c r="B39" s="122"/>
      <c r="C39" s="120"/>
      <c r="D39" s="120"/>
      <c r="E39" s="120"/>
      <c r="F39" s="120"/>
      <c r="G39" s="120"/>
    </row>
    <row r="40" spans="1:7" ht="13.5" customHeight="1" thickBot="1" x14ac:dyDescent="0.25">
      <c r="A40" s="123"/>
      <c r="B40" s="122"/>
      <c r="C40" s="120"/>
      <c r="D40" s="120"/>
      <c r="E40" s="120"/>
      <c r="F40" s="120"/>
      <c r="G40" s="120"/>
    </row>
    <row r="41" spans="1:7" ht="26.25" thickBot="1" x14ac:dyDescent="0.25">
      <c r="A41" s="127" t="s">
        <v>161</v>
      </c>
      <c r="B41" s="128">
        <f>SUM(B37:B40)</f>
        <v>1207777.56</v>
      </c>
      <c r="C41" s="128">
        <f>SUM(C37:C40)</f>
        <v>14875.57</v>
      </c>
      <c r="D41" s="129">
        <f>SUM(D36:D40)</f>
        <v>480602.56</v>
      </c>
      <c r="E41" s="128">
        <f>SUM(E34:E40)</f>
        <v>105454.91</v>
      </c>
      <c r="F41" s="129">
        <f>SUM(F31:F40)</f>
        <v>14360.61</v>
      </c>
      <c r="G41" s="371"/>
    </row>
    <row r="42" spans="1:7" s="106" customFormat="1" ht="30" customHeight="1" thickBot="1" x14ac:dyDescent="0.25">
      <c r="A42" s="127" t="s">
        <v>344</v>
      </c>
      <c r="B42" s="398">
        <f>B41+C41+D41+E41+F41+G41</f>
        <v>1823071.2100000002</v>
      </c>
      <c r="C42" s="399"/>
      <c r="D42" s="399"/>
      <c r="E42" s="399"/>
      <c r="F42" s="399"/>
      <c r="G42" s="400"/>
    </row>
    <row r="43" spans="1:7" s="106" customFormat="1" ht="18" customHeight="1" x14ac:dyDescent="0.2">
      <c r="A43" s="106" t="s">
        <v>369</v>
      </c>
      <c r="E43" s="106" t="s">
        <v>164</v>
      </c>
      <c r="G43" s="106" t="s">
        <v>165</v>
      </c>
    </row>
    <row r="44" spans="1:7" ht="13.5" customHeight="1" x14ac:dyDescent="0.2">
      <c r="C44" s="150"/>
      <c r="D44" s="143"/>
      <c r="E44" s="151"/>
      <c r="G44" s="130" t="s">
        <v>166</v>
      </c>
    </row>
    <row r="45" spans="1:7" ht="13.5" customHeight="1" x14ac:dyDescent="0.2"/>
    <row r="46" spans="1:7" ht="13.5" customHeight="1" x14ac:dyDescent="0.2">
      <c r="A46" s="106"/>
      <c r="B46" s="106"/>
      <c r="C46" s="106"/>
      <c r="D46" s="106"/>
      <c r="E46" s="106"/>
      <c r="F46" s="106"/>
      <c r="G46" s="106"/>
    </row>
    <row r="47" spans="1:7" ht="13.5" customHeight="1" x14ac:dyDescent="0.2">
      <c r="C47" s="150"/>
      <c r="D47" s="143"/>
      <c r="E47" s="151"/>
    </row>
    <row r="48" spans="1:7" ht="13.5" customHeight="1" x14ac:dyDescent="0.2"/>
    <row r="49" spans="2:5" ht="28.5" customHeight="1" x14ac:dyDescent="0.2">
      <c r="D49" s="143"/>
      <c r="E49" s="144"/>
    </row>
    <row r="50" spans="2:5" ht="13.5" customHeight="1" x14ac:dyDescent="0.2">
      <c r="C50" s="150"/>
      <c r="D50" s="143"/>
      <c r="E50" s="245"/>
    </row>
    <row r="51" spans="2:5" ht="13.5" customHeight="1" x14ac:dyDescent="0.2">
      <c r="C51" s="150"/>
      <c r="D51" s="143"/>
      <c r="E51" s="240"/>
    </row>
    <row r="52" spans="2:5" ht="13.5" customHeight="1" x14ac:dyDescent="0.2">
      <c r="D52" s="143"/>
      <c r="E52" s="144"/>
    </row>
    <row r="53" spans="2:5" ht="13.5" customHeight="1" x14ac:dyDescent="0.2">
      <c r="D53" s="143"/>
      <c r="E53" s="244"/>
    </row>
    <row r="54" spans="2:5" ht="22.5" customHeight="1" x14ac:dyDescent="0.2">
      <c r="D54" s="143"/>
      <c r="E54" s="144"/>
    </row>
    <row r="55" spans="2:5" ht="13.5" customHeight="1" x14ac:dyDescent="0.2">
      <c r="D55" s="143"/>
      <c r="E55" s="246"/>
    </row>
    <row r="56" spans="2:5" ht="13.5" customHeight="1" x14ac:dyDescent="0.2">
      <c r="D56" s="241"/>
      <c r="E56" s="242"/>
    </row>
    <row r="57" spans="2:5" ht="13.5" customHeight="1" x14ac:dyDescent="0.2">
      <c r="B57" s="150"/>
      <c r="D57" s="241"/>
      <c r="E57" s="247"/>
    </row>
    <row r="58" spans="2:5" ht="13.5" customHeight="1" x14ac:dyDescent="0.2">
      <c r="C58" s="150"/>
      <c r="D58" s="241"/>
      <c r="E58" s="248"/>
    </row>
    <row r="59" spans="2:5" ht="13.5" customHeight="1" x14ac:dyDescent="0.2">
      <c r="C59" s="150"/>
      <c r="D59" s="243"/>
      <c r="E59" s="240"/>
    </row>
    <row r="60" spans="2:5" ht="13.5" customHeight="1" x14ac:dyDescent="0.2">
      <c r="D60" s="143"/>
      <c r="E60" s="144"/>
    </row>
    <row r="61" spans="2:5" ht="13.5" customHeight="1" x14ac:dyDescent="0.2">
      <c r="B61" s="150"/>
      <c r="D61" s="143"/>
      <c r="E61" s="151"/>
    </row>
    <row r="62" spans="2:5" ht="13.5" customHeight="1" x14ac:dyDescent="0.2">
      <c r="C62" s="150"/>
      <c r="D62" s="143"/>
      <c r="E62" s="247"/>
    </row>
    <row r="63" spans="2:5" ht="13.5" customHeight="1" x14ac:dyDescent="0.2">
      <c r="C63" s="150"/>
      <c r="D63" s="243"/>
      <c r="E63" s="240"/>
    </row>
    <row r="64" spans="2:5" ht="13.5" customHeight="1" x14ac:dyDescent="0.2">
      <c r="D64" s="241"/>
      <c r="E64" s="144"/>
    </row>
    <row r="65" spans="1:5" ht="22.5" customHeight="1" x14ac:dyDescent="0.2">
      <c r="C65" s="150"/>
      <c r="D65" s="241"/>
      <c r="E65" s="247"/>
    </row>
    <row r="66" spans="1:5" ht="13.5" customHeight="1" x14ac:dyDescent="0.2">
      <c r="D66" s="243"/>
      <c r="E66" s="246"/>
    </row>
    <row r="67" spans="1:5" ht="13.5" customHeight="1" x14ac:dyDescent="0.2">
      <c r="D67" s="143"/>
      <c r="E67" s="144"/>
    </row>
    <row r="68" spans="1:5" ht="13.5" customHeight="1" x14ac:dyDescent="0.2">
      <c r="D68" s="243"/>
      <c r="E68" s="240"/>
    </row>
    <row r="69" spans="1:5" ht="13.5" customHeight="1" x14ac:dyDescent="0.2">
      <c r="D69" s="143"/>
      <c r="E69" s="144"/>
    </row>
    <row r="70" spans="1:5" ht="13.5" customHeight="1" x14ac:dyDescent="0.2">
      <c r="D70" s="143"/>
      <c r="E70" s="144"/>
    </row>
    <row r="71" spans="1:5" ht="13.5" customHeight="1" x14ac:dyDescent="0.2">
      <c r="A71" s="150"/>
      <c r="D71" s="249"/>
      <c r="E71" s="247"/>
    </row>
    <row r="72" spans="1:5" ht="13.5" customHeight="1" x14ac:dyDescent="0.2">
      <c r="B72" s="150"/>
      <c r="C72" s="150"/>
      <c r="D72" s="250"/>
      <c r="E72" s="247"/>
    </row>
    <row r="73" spans="1:5" ht="13.5" customHeight="1" x14ac:dyDescent="0.2">
      <c r="B73" s="150"/>
      <c r="C73" s="150"/>
      <c r="D73" s="250"/>
      <c r="E73" s="151"/>
    </row>
    <row r="74" spans="1:5" x14ac:dyDescent="0.2">
      <c r="B74" s="150"/>
      <c r="C74" s="150"/>
      <c r="D74" s="243"/>
      <c r="E74" s="244"/>
    </row>
    <row r="75" spans="1:5" x14ac:dyDescent="0.2">
      <c r="D75" s="143"/>
      <c r="E75" s="144"/>
    </row>
    <row r="76" spans="1:5" x14ac:dyDescent="0.2">
      <c r="B76" s="150"/>
      <c r="D76" s="143"/>
      <c r="E76" s="247"/>
    </row>
    <row r="77" spans="1:5" x14ac:dyDescent="0.2">
      <c r="C77" s="150"/>
      <c r="D77" s="143"/>
      <c r="E77" s="151"/>
    </row>
    <row r="78" spans="1:5" x14ac:dyDescent="0.2">
      <c r="C78" s="150"/>
      <c r="D78" s="243"/>
      <c r="E78" s="240"/>
    </row>
    <row r="79" spans="1:5" x14ac:dyDescent="0.2">
      <c r="D79" s="143"/>
      <c r="E79" s="144"/>
    </row>
    <row r="80" spans="1:5" x14ac:dyDescent="0.2">
      <c r="D80" s="143"/>
      <c r="E80" s="144"/>
    </row>
    <row r="81" spans="1:5" x14ac:dyDescent="0.2">
      <c r="D81" s="251"/>
      <c r="E81" s="252"/>
    </row>
    <row r="82" spans="1:5" x14ac:dyDescent="0.2">
      <c r="D82" s="143"/>
      <c r="E82" s="144"/>
    </row>
    <row r="83" spans="1:5" x14ac:dyDescent="0.2">
      <c r="D83" s="143"/>
      <c r="E83" s="144"/>
    </row>
    <row r="84" spans="1:5" x14ac:dyDescent="0.2">
      <c r="D84" s="143"/>
      <c r="E84" s="144"/>
    </row>
    <row r="85" spans="1:5" x14ac:dyDescent="0.2">
      <c r="D85" s="243"/>
      <c r="E85" s="240"/>
    </row>
    <row r="86" spans="1:5" x14ac:dyDescent="0.2">
      <c r="D86" s="143"/>
      <c r="E86" s="144"/>
    </row>
    <row r="87" spans="1:5" x14ac:dyDescent="0.2">
      <c r="D87" s="243"/>
      <c r="E87" s="240"/>
    </row>
    <row r="88" spans="1:5" x14ac:dyDescent="0.2">
      <c r="D88" s="143"/>
      <c r="E88" s="144"/>
    </row>
    <row r="89" spans="1:5" x14ac:dyDescent="0.2">
      <c r="D89" s="143"/>
      <c r="E89" s="144"/>
    </row>
    <row r="90" spans="1:5" x14ac:dyDescent="0.2">
      <c r="D90" s="143"/>
      <c r="E90" s="144"/>
    </row>
    <row r="91" spans="1:5" ht="28.5" customHeight="1" x14ac:dyDescent="0.2">
      <c r="D91" s="143"/>
      <c r="E91" s="144"/>
    </row>
    <row r="92" spans="1:5" x14ac:dyDescent="0.2">
      <c r="A92" s="253"/>
      <c r="B92" s="253"/>
      <c r="C92" s="253"/>
      <c r="D92" s="254"/>
      <c r="E92" s="255"/>
    </row>
    <row r="93" spans="1:5" x14ac:dyDescent="0.2">
      <c r="C93" s="150"/>
      <c r="D93" s="143"/>
      <c r="E93" s="151"/>
    </row>
    <row r="94" spans="1:5" x14ac:dyDescent="0.2">
      <c r="D94" s="256"/>
      <c r="E94" s="257"/>
    </row>
    <row r="95" spans="1:5" x14ac:dyDescent="0.2">
      <c r="D95" s="143"/>
      <c r="E95" s="144"/>
    </row>
    <row r="96" spans="1:5" x14ac:dyDescent="0.2">
      <c r="D96" s="251"/>
      <c r="E96" s="252"/>
    </row>
    <row r="97" spans="3:5" x14ac:dyDescent="0.2">
      <c r="D97" s="251"/>
      <c r="E97" s="252"/>
    </row>
    <row r="98" spans="3:5" x14ac:dyDescent="0.2">
      <c r="D98" s="143"/>
      <c r="E98" s="144"/>
    </row>
    <row r="99" spans="3:5" x14ac:dyDescent="0.2">
      <c r="D99" s="243"/>
      <c r="E99" s="240"/>
    </row>
    <row r="100" spans="3:5" x14ac:dyDescent="0.2">
      <c r="D100" s="143"/>
      <c r="E100" s="144"/>
    </row>
    <row r="101" spans="3:5" x14ac:dyDescent="0.2">
      <c r="D101" s="143"/>
      <c r="E101" s="144"/>
    </row>
    <row r="102" spans="3:5" x14ac:dyDescent="0.2">
      <c r="D102" s="243"/>
      <c r="E102" s="240"/>
    </row>
    <row r="103" spans="3:5" x14ac:dyDescent="0.2">
      <c r="D103" s="143"/>
      <c r="E103" s="144"/>
    </row>
    <row r="104" spans="3:5" x14ac:dyDescent="0.2">
      <c r="D104" s="251"/>
      <c r="E104" s="252"/>
    </row>
    <row r="105" spans="3:5" x14ac:dyDescent="0.2">
      <c r="D105" s="243"/>
      <c r="E105" s="257"/>
    </row>
    <row r="106" spans="3:5" x14ac:dyDescent="0.2">
      <c r="D106" s="241"/>
      <c r="E106" s="252"/>
    </row>
    <row r="107" spans="3:5" x14ac:dyDescent="0.2">
      <c r="D107" s="243"/>
      <c r="E107" s="240"/>
    </row>
    <row r="108" spans="3:5" x14ac:dyDescent="0.2">
      <c r="D108" s="143"/>
      <c r="E108" s="144"/>
    </row>
    <row r="109" spans="3:5" x14ac:dyDescent="0.2">
      <c r="C109" s="150"/>
      <c r="D109" s="143"/>
      <c r="E109" s="151"/>
    </row>
    <row r="110" spans="3:5" x14ac:dyDescent="0.2">
      <c r="D110" s="241"/>
      <c r="E110" s="240"/>
    </row>
    <row r="111" spans="3:5" x14ac:dyDescent="0.2">
      <c r="D111" s="241"/>
      <c r="E111" s="252"/>
    </row>
    <row r="112" spans="3:5" x14ac:dyDescent="0.2">
      <c r="C112" s="150"/>
      <c r="D112" s="241"/>
      <c r="E112" s="258"/>
    </row>
    <row r="113" spans="2:5" x14ac:dyDescent="0.2">
      <c r="C113" s="150"/>
      <c r="D113" s="243"/>
      <c r="E113" s="244"/>
    </row>
    <row r="114" spans="2:5" x14ac:dyDescent="0.2">
      <c r="D114" s="143"/>
      <c r="E114" s="144"/>
    </row>
    <row r="115" spans="2:5" ht="11.25" customHeight="1" x14ac:dyDescent="0.2">
      <c r="D115" s="256"/>
      <c r="E115" s="259"/>
    </row>
    <row r="116" spans="2:5" ht="24" customHeight="1" x14ac:dyDescent="0.2">
      <c r="D116" s="251"/>
      <c r="E116" s="252"/>
    </row>
    <row r="117" spans="2:5" ht="15" customHeight="1" x14ac:dyDescent="0.2">
      <c r="B117" s="150"/>
      <c r="D117" s="251"/>
      <c r="E117" s="260"/>
    </row>
    <row r="118" spans="2:5" ht="11.25" customHeight="1" x14ac:dyDescent="0.2">
      <c r="C118" s="150"/>
      <c r="D118" s="251"/>
      <c r="E118" s="260"/>
    </row>
    <row r="119" spans="2:5" x14ac:dyDescent="0.2">
      <c r="D119" s="256"/>
      <c r="E119" s="257"/>
    </row>
    <row r="120" spans="2:5" ht="13.5" customHeight="1" x14ac:dyDescent="0.2">
      <c r="D120" s="251"/>
      <c r="E120" s="252"/>
    </row>
    <row r="121" spans="2:5" ht="12.75" customHeight="1" x14ac:dyDescent="0.2">
      <c r="B121" s="150"/>
      <c r="D121" s="251"/>
      <c r="E121" s="261"/>
    </row>
    <row r="122" spans="2:5" ht="12.75" customHeight="1" x14ac:dyDescent="0.2">
      <c r="C122" s="150"/>
      <c r="D122" s="251"/>
      <c r="E122" s="151"/>
    </row>
    <row r="123" spans="2:5" x14ac:dyDescent="0.2">
      <c r="C123" s="150"/>
      <c r="D123" s="243"/>
      <c r="E123" s="244"/>
    </row>
    <row r="124" spans="2:5" x14ac:dyDescent="0.2">
      <c r="D124" s="143"/>
      <c r="E124" s="144"/>
    </row>
    <row r="125" spans="2:5" x14ac:dyDescent="0.2">
      <c r="C125" s="150"/>
      <c r="D125" s="143"/>
      <c r="E125" s="258"/>
    </row>
    <row r="126" spans="2:5" x14ac:dyDescent="0.2">
      <c r="D126" s="256"/>
      <c r="E126" s="257"/>
    </row>
    <row r="127" spans="2:5" x14ac:dyDescent="0.2">
      <c r="D127" s="251"/>
      <c r="E127" s="252"/>
    </row>
    <row r="128" spans="2:5" ht="19.5" customHeight="1" x14ac:dyDescent="0.2">
      <c r="D128" s="143"/>
      <c r="E128" s="144"/>
    </row>
    <row r="129" spans="1:5" ht="15" customHeight="1" x14ac:dyDescent="0.2">
      <c r="A129" s="262"/>
      <c r="B129" s="340"/>
      <c r="C129" s="340"/>
      <c r="D129" s="340"/>
      <c r="E129" s="247"/>
    </row>
    <row r="130" spans="1:5" x14ac:dyDescent="0.2">
      <c r="A130" s="150"/>
      <c r="D130" s="249"/>
      <c r="E130" s="247"/>
    </row>
    <row r="131" spans="1:5" x14ac:dyDescent="0.2">
      <c r="A131" s="150"/>
      <c r="B131" s="150"/>
      <c r="D131" s="249"/>
      <c r="E131" s="151"/>
    </row>
    <row r="132" spans="1:5" x14ac:dyDescent="0.2">
      <c r="C132" s="150"/>
      <c r="D132" s="143"/>
      <c r="E132" s="247"/>
    </row>
    <row r="133" spans="1:5" x14ac:dyDescent="0.2">
      <c r="D133" s="239"/>
      <c r="E133" s="240"/>
    </row>
    <row r="134" spans="1:5" x14ac:dyDescent="0.2">
      <c r="B134" s="150"/>
      <c r="D134" s="143"/>
      <c r="E134" s="151"/>
    </row>
    <row r="135" spans="1:5" x14ac:dyDescent="0.2">
      <c r="C135" s="150"/>
      <c r="D135" s="143"/>
      <c r="E135" s="151"/>
    </row>
    <row r="136" spans="1:5" ht="22.5" customHeight="1" x14ac:dyDescent="0.2">
      <c r="D136" s="243"/>
      <c r="E136" s="244"/>
    </row>
    <row r="137" spans="1:5" x14ac:dyDescent="0.2">
      <c r="C137" s="150"/>
      <c r="D137" s="143"/>
      <c r="E137" s="245"/>
    </row>
    <row r="138" spans="1:5" x14ac:dyDescent="0.2">
      <c r="D138" s="143"/>
      <c r="E138" s="244"/>
    </row>
    <row r="139" spans="1:5" x14ac:dyDescent="0.2">
      <c r="B139" s="150"/>
      <c r="D139" s="241"/>
      <c r="E139" s="247"/>
    </row>
    <row r="140" spans="1:5" x14ac:dyDescent="0.2">
      <c r="C140" s="150"/>
      <c r="D140" s="241"/>
      <c r="E140" s="248"/>
    </row>
    <row r="141" spans="1:5" ht="13.5" customHeight="1" x14ac:dyDescent="0.2">
      <c r="D141" s="243"/>
      <c r="E141" s="240"/>
    </row>
    <row r="142" spans="1:5" ht="13.5" customHeight="1" x14ac:dyDescent="0.2">
      <c r="A142" s="150"/>
      <c r="D142" s="249"/>
      <c r="E142" s="247"/>
    </row>
    <row r="143" spans="1:5" ht="13.5" customHeight="1" x14ac:dyDescent="0.2">
      <c r="B143" s="150"/>
      <c r="D143" s="143"/>
      <c r="E143" s="247"/>
    </row>
    <row r="144" spans="1:5" x14ac:dyDescent="0.2">
      <c r="C144" s="150"/>
      <c r="D144" s="143"/>
      <c r="E144" s="151"/>
    </row>
    <row r="145" spans="1:7" x14ac:dyDescent="0.2">
      <c r="C145" s="150"/>
      <c r="D145" s="243"/>
      <c r="E145" s="240"/>
    </row>
    <row r="146" spans="1:7" x14ac:dyDescent="0.2">
      <c r="C146" s="150"/>
      <c r="D146" s="143"/>
      <c r="E146" s="151"/>
    </row>
    <row r="147" spans="1:7" x14ac:dyDescent="0.2">
      <c r="D147" s="256"/>
      <c r="E147" s="257"/>
    </row>
    <row r="148" spans="1:7" x14ac:dyDescent="0.2">
      <c r="C148" s="150"/>
      <c r="D148" s="241"/>
      <c r="E148" s="258"/>
    </row>
    <row r="149" spans="1:7" x14ac:dyDescent="0.2">
      <c r="C149" s="150"/>
      <c r="D149" s="243"/>
      <c r="E149" s="244"/>
    </row>
    <row r="150" spans="1:7" x14ac:dyDescent="0.2">
      <c r="D150" s="256"/>
      <c r="E150" s="263"/>
    </row>
    <row r="151" spans="1:7" x14ac:dyDescent="0.2">
      <c r="B151" s="150"/>
      <c r="D151" s="251"/>
      <c r="E151" s="261"/>
    </row>
    <row r="152" spans="1:7" x14ac:dyDescent="0.2">
      <c r="C152" s="150"/>
      <c r="D152" s="251"/>
      <c r="E152" s="151"/>
    </row>
    <row r="153" spans="1:7" x14ac:dyDescent="0.2">
      <c r="C153" s="150"/>
      <c r="D153" s="243"/>
      <c r="E153" s="244"/>
    </row>
    <row r="154" spans="1:7" x14ac:dyDescent="0.2">
      <c r="C154" s="150"/>
      <c r="D154" s="243"/>
      <c r="E154" s="244"/>
    </row>
    <row r="155" spans="1:7" s="174" customFormat="1" ht="18" customHeight="1" x14ac:dyDescent="0.25">
      <c r="A155" s="142"/>
      <c r="B155" s="142"/>
      <c r="C155" s="142"/>
      <c r="D155" s="143"/>
      <c r="E155" s="144"/>
      <c r="F155" s="130"/>
      <c r="G155" s="130"/>
    </row>
    <row r="156" spans="1:7" ht="28.5" customHeight="1" x14ac:dyDescent="0.25">
      <c r="A156" s="393"/>
      <c r="B156" s="394"/>
      <c r="C156" s="394"/>
      <c r="D156" s="394"/>
      <c r="E156" s="394"/>
      <c r="F156" s="174"/>
      <c r="G156" s="174"/>
    </row>
    <row r="157" spans="1:7" x14ac:dyDescent="0.2">
      <c r="A157" s="253"/>
      <c r="B157" s="253"/>
      <c r="C157" s="253"/>
      <c r="D157" s="254"/>
      <c r="E157" s="255"/>
    </row>
    <row r="159" spans="1:7" ht="15.75" x14ac:dyDescent="0.2">
      <c r="A159" s="264"/>
      <c r="B159" s="150"/>
      <c r="C159" s="150"/>
      <c r="D159" s="265"/>
      <c r="E159" s="186"/>
    </row>
    <row r="160" spans="1:7" ht="17.25" customHeight="1" x14ac:dyDescent="0.2">
      <c r="A160" s="150"/>
      <c r="B160" s="150"/>
      <c r="C160" s="150"/>
      <c r="D160" s="265"/>
      <c r="E160" s="186"/>
    </row>
    <row r="161" spans="1:5" ht="13.5" customHeight="1" x14ac:dyDescent="0.2">
      <c r="A161" s="150"/>
      <c r="B161" s="150"/>
      <c r="C161" s="150"/>
      <c r="D161" s="265"/>
      <c r="E161" s="186"/>
    </row>
    <row r="162" spans="1:5" x14ac:dyDescent="0.2">
      <c r="A162" s="150"/>
      <c r="B162" s="150"/>
      <c r="C162" s="150"/>
      <c r="D162" s="265"/>
      <c r="E162" s="186"/>
    </row>
    <row r="163" spans="1:5" x14ac:dyDescent="0.2">
      <c r="A163" s="150"/>
      <c r="B163" s="150"/>
      <c r="C163" s="150"/>
      <c r="D163" s="265"/>
      <c r="E163" s="186"/>
    </row>
    <row r="164" spans="1:5" x14ac:dyDescent="0.2">
      <c r="A164" s="150"/>
      <c r="B164" s="150"/>
      <c r="C164" s="150"/>
    </row>
    <row r="165" spans="1:5" x14ac:dyDescent="0.2">
      <c r="A165" s="150"/>
      <c r="B165" s="150"/>
      <c r="C165" s="150"/>
      <c r="D165" s="265"/>
      <c r="E165" s="186"/>
    </row>
    <row r="166" spans="1:5" x14ac:dyDescent="0.2">
      <c r="A166" s="150"/>
      <c r="B166" s="150"/>
      <c r="C166" s="150"/>
      <c r="D166" s="265"/>
      <c r="E166" s="266"/>
    </row>
    <row r="167" spans="1:5" ht="22.5" customHeight="1" x14ac:dyDescent="0.2">
      <c r="A167" s="150"/>
      <c r="B167" s="150"/>
      <c r="C167" s="150"/>
      <c r="D167" s="265"/>
      <c r="E167" s="186"/>
    </row>
    <row r="168" spans="1:5" ht="22.5" customHeight="1" x14ac:dyDescent="0.2">
      <c r="A168" s="150"/>
      <c r="B168" s="150"/>
      <c r="C168" s="150"/>
      <c r="D168" s="265"/>
      <c r="E168" s="245"/>
    </row>
    <row r="169" spans="1:5" x14ac:dyDescent="0.2">
      <c r="D169" s="243"/>
      <c r="E169" s="246"/>
    </row>
  </sheetData>
  <mergeCells count="8">
    <mergeCell ref="A156:E156"/>
    <mergeCell ref="B3:G3"/>
    <mergeCell ref="B42:G42"/>
    <mergeCell ref="A1:G1"/>
    <mergeCell ref="B14:G14"/>
    <mergeCell ref="B16:G16"/>
    <mergeCell ref="B27:G27"/>
    <mergeCell ref="B31:G31"/>
  </mergeCells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17"/>
  <sheetViews>
    <sheetView zoomScaleNormal="100" workbookViewId="0">
      <selection activeCell="F27" sqref="F27"/>
    </sheetView>
  </sheetViews>
  <sheetFormatPr defaultColWidth="11.42578125" defaultRowHeight="12.75" x14ac:dyDescent="0.2"/>
  <cols>
    <col min="1" max="1" width="14" style="236" customWidth="1"/>
    <col min="2" max="2" width="33.85546875" style="237" customWidth="1"/>
    <col min="3" max="3" width="13.140625" style="233" customWidth="1"/>
    <col min="4" max="4" width="12.140625" style="233" customWidth="1"/>
    <col min="5" max="5" width="12.42578125" style="233" customWidth="1"/>
    <col min="6" max="6" width="11.5703125" style="233" customWidth="1"/>
    <col min="7" max="7" width="10.85546875" style="233" customWidth="1"/>
    <col min="8" max="8" width="10.7109375" style="233" customWidth="1"/>
    <col min="9" max="9" width="13" style="233" customWidth="1"/>
    <col min="10" max="10" width="11.85546875" style="233" customWidth="1"/>
    <col min="11" max="12" width="13.5703125" style="233" customWidth="1"/>
    <col min="13" max="16384" width="11.42578125" style="130"/>
  </cols>
  <sheetData>
    <row r="1" spans="1:12" ht="24" customHeight="1" x14ac:dyDescent="0.2">
      <c r="A1" s="408" t="s">
        <v>180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</row>
    <row r="2" spans="1:12" s="186" customFormat="1" ht="67.5" x14ac:dyDescent="0.2">
      <c r="A2" s="182" t="s">
        <v>181</v>
      </c>
      <c r="B2" s="183" t="s">
        <v>30</v>
      </c>
      <c r="C2" s="184" t="s">
        <v>346</v>
      </c>
      <c r="D2" s="182" t="s">
        <v>182</v>
      </c>
      <c r="E2" s="182" t="s">
        <v>183</v>
      </c>
      <c r="F2" s="182" t="s">
        <v>184</v>
      </c>
      <c r="G2" s="182" t="s">
        <v>185</v>
      </c>
      <c r="H2" s="182" t="s">
        <v>324</v>
      </c>
      <c r="I2" s="185" t="s">
        <v>323</v>
      </c>
      <c r="J2" s="359" t="s">
        <v>320</v>
      </c>
      <c r="K2" s="184" t="s">
        <v>315</v>
      </c>
      <c r="L2" s="184" t="s">
        <v>347</v>
      </c>
    </row>
    <row r="3" spans="1:12" ht="25.5" x14ac:dyDescent="0.2">
      <c r="A3" s="187" t="s">
        <v>186</v>
      </c>
      <c r="B3" s="188" t="s">
        <v>187</v>
      </c>
      <c r="C3" s="189"/>
      <c r="D3" s="189"/>
      <c r="E3" s="189"/>
      <c r="F3" s="189"/>
      <c r="G3" s="189"/>
      <c r="H3" s="189"/>
      <c r="I3" s="189"/>
      <c r="J3" s="189"/>
      <c r="K3" s="189"/>
      <c r="L3" s="190"/>
    </row>
    <row r="4" spans="1:12" s="186" customFormat="1" x14ac:dyDescent="0.2">
      <c r="A4" s="191"/>
      <c r="B4" s="192" t="s">
        <v>188</v>
      </c>
      <c r="L4" s="194"/>
    </row>
    <row r="5" spans="1:12" x14ac:dyDescent="0.2">
      <c r="A5" s="195" t="s">
        <v>189</v>
      </c>
      <c r="B5" s="182" t="s">
        <v>30</v>
      </c>
      <c r="C5" s="130"/>
      <c r="D5" s="130"/>
      <c r="E5" s="130"/>
      <c r="F5" s="130"/>
      <c r="G5" s="130"/>
      <c r="H5" s="130"/>
      <c r="I5" s="130"/>
      <c r="J5" s="130"/>
      <c r="K5" s="130"/>
      <c r="L5" s="197"/>
    </row>
    <row r="6" spans="1:12" s="186" customFormat="1" ht="24" x14ac:dyDescent="0.2">
      <c r="A6" s="198" t="s">
        <v>190</v>
      </c>
      <c r="B6" s="199" t="s">
        <v>191</v>
      </c>
      <c r="C6" s="200"/>
      <c r="D6" s="200"/>
      <c r="E6" s="200"/>
      <c r="F6" s="200"/>
      <c r="G6" s="200"/>
      <c r="H6" s="200"/>
      <c r="I6" s="200"/>
      <c r="K6" s="200"/>
      <c r="L6" s="201"/>
    </row>
    <row r="7" spans="1:12" s="186" customFormat="1" ht="12.75" customHeight="1" x14ac:dyDescent="0.2">
      <c r="A7" s="202" t="s">
        <v>192</v>
      </c>
      <c r="B7" s="203" t="s">
        <v>193</v>
      </c>
      <c r="J7" s="360"/>
      <c r="L7" s="194"/>
    </row>
    <row r="8" spans="1:12" s="186" customFormat="1" x14ac:dyDescent="0.2">
      <c r="A8" s="204">
        <v>3</v>
      </c>
      <c r="B8" s="205" t="s">
        <v>59</v>
      </c>
      <c r="C8" s="206">
        <v>1978190.99</v>
      </c>
      <c r="D8" s="206">
        <v>1207777.56</v>
      </c>
      <c r="E8" s="206">
        <v>475293.65</v>
      </c>
      <c r="F8" s="206">
        <v>91120.84</v>
      </c>
      <c r="G8" s="206">
        <v>10352.379999999999</v>
      </c>
      <c r="H8" s="206">
        <v>14875.57</v>
      </c>
      <c r="I8" s="207">
        <v>164410.38</v>
      </c>
      <c r="J8" s="207">
        <v>14360.61</v>
      </c>
      <c r="K8" s="207">
        <v>1823071.21</v>
      </c>
      <c r="L8" s="208">
        <v>1823071.21</v>
      </c>
    </row>
    <row r="9" spans="1:12" s="186" customFormat="1" x14ac:dyDescent="0.2">
      <c r="A9" s="209">
        <v>31</v>
      </c>
      <c r="B9" s="203" t="s">
        <v>139</v>
      </c>
      <c r="C9" s="210">
        <v>1586715.51</v>
      </c>
      <c r="D9" s="210">
        <v>1207777.56</v>
      </c>
      <c r="E9" s="210">
        <v>135420.79999999999</v>
      </c>
      <c r="F9" s="210">
        <v>74928.66</v>
      </c>
      <c r="G9" s="210">
        <f t="shared" ref="G9" si="0">SUM(G10+G11+G12)</f>
        <v>0</v>
      </c>
      <c r="H9" s="210">
        <v>14875.57</v>
      </c>
      <c r="I9" s="211">
        <v>146890.97</v>
      </c>
      <c r="J9" s="211">
        <v>14360.61</v>
      </c>
      <c r="K9" s="211">
        <v>1454424.05</v>
      </c>
      <c r="L9" s="212">
        <v>1454424.05</v>
      </c>
    </row>
    <row r="10" spans="1:12" x14ac:dyDescent="0.2">
      <c r="A10" s="213">
        <v>311</v>
      </c>
      <c r="B10" s="214" t="s">
        <v>194</v>
      </c>
      <c r="C10" s="215">
        <v>1314606.1499999999</v>
      </c>
      <c r="D10" s="215">
        <v>999867.28</v>
      </c>
      <c r="E10" s="215">
        <v>114141.62</v>
      </c>
      <c r="F10" s="215">
        <v>62379.72</v>
      </c>
      <c r="G10" s="216"/>
      <c r="H10" s="215"/>
      <c r="I10" s="304">
        <v>126086.67</v>
      </c>
      <c r="J10" s="303">
        <v>12130.86</v>
      </c>
      <c r="K10" s="217">
        <v>0</v>
      </c>
      <c r="L10" s="218">
        <v>0</v>
      </c>
    </row>
    <row r="11" spans="1:12" x14ac:dyDescent="0.2">
      <c r="A11" s="213">
        <v>312</v>
      </c>
      <c r="B11" s="214" t="s">
        <v>195</v>
      </c>
      <c r="C11" s="215">
        <v>587500</v>
      </c>
      <c r="D11" s="215">
        <v>58198.95</v>
      </c>
      <c r="E11" s="215">
        <v>2643.84</v>
      </c>
      <c r="F11" s="215">
        <v>2256.29</v>
      </c>
      <c r="G11" s="216"/>
      <c r="H11" s="215">
        <v>14875.57</v>
      </c>
      <c r="I11" s="130"/>
      <c r="J11" s="303"/>
      <c r="K11" s="217">
        <v>0</v>
      </c>
      <c r="L11" s="218">
        <v>0</v>
      </c>
    </row>
    <row r="12" spans="1:12" x14ac:dyDescent="0.2">
      <c r="A12" s="213">
        <v>313</v>
      </c>
      <c r="B12" s="214" t="s">
        <v>196</v>
      </c>
      <c r="C12" s="215">
        <v>199443.63</v>
      </c>
      <c r="D12" s="215">
        <v>149711.32999999999</v>
      </c>
      <c r="E12" s="215">
        <v>18635.34</v>
      </c>
      <c r="F12" s="215">
        <v>10292.65</v>
      </c>
      <c r="G12" s="216"/>
      <c r="H12" s="215"/>
      <c r="I12" s="304">
        <v>20804.3</v>
      </c>
      <c r="J12" s="303">
        <v>2229.7399999999998</v>
      </c>
      <c r="K12" s="217">
        <v>0</v>
      </c>
      <c r="L12" s="218">
        <v>0</v>
      </c>
    </row>
    <row r="13" spans="1:12" s="186" customFormat="1" x14ac:dyDescent="0.2">
      <c r="A13" s="209">
        <v>32</v>
      </c>
      <c r="B13" s="203" t="s">
        <v>197</v>
      </c>
      <c r="C13" s="210">
        <v>382848.5</v>
      </c>
      <c r="D13" s="210">
        <f>SUM(D14+D15+D16+D18)</f>
        <v>0</v>
      </c>
      <c r="E13" s="210">
        <v>336554.78</v>
      </c>
      <c r="F13" s="210">
        <v>16192.18</v>
      </c>
      <c r="G13" s="210">
        <v>10352.379999999999</v>
      </c>
      <c r="H13" s="210">
        <f>SUM(H14+H15+H16+H18)</f>
        <v>0</v>
      </c>
      <c r="I13" s="211">
        <v>17519.41</v>
      </c>
      <c r="J13" s="211">
        <f>SUM(J14:J18)</f>
        <v>0</v>
      </c>
      <c r="K13" s="211">
        <v>365329.09</v>
      </c>
      <c r="L13" s="212">
        <v>365329.09</v>
      </c>
    </row>
    <row r="14" spans="1:12" x14ac:dyDescent="0.2">
      <c r="A14" s="213">
        <v>321</v>
      </c>
      <c r="B14" s="214" t="s">
        <v>198</v>
      </c>
      <c r="C14" s="215">
        <v>33021.43</v>
      </c>
      <c r="D14" s="215"/>
      <c r="E14" s="215">
        <v>16590.349999999999</v>
      </c>
      <c r="F14" s="215">
        <v>0</v>
      </c>
      <c r="G14" s="215">
        <v>0</v>
      </c>
      <c r="H14" s="215"/>
      <c r="I14" s="304">
        <v>14201.34</v>
      </c>
      <c r="J14" s="303"/>
      <c r="K14" s="217">
        <v>0</v>
      </c>
      <c r="L14" s="218">
        <v>0</v>
      </c>
    </row>
    <row r="15" spans="1:12" x14ac:dyDescent="0.2">
      <c r="A15" s="213">
        <v>322</v>
      </c>
      <c r="B15" s="214" t="s">
        <v>82</v>
      </c>
      <c r="C15" s="215">
        <v>287049.17</v>
      </c>
      <c r="D15" s="215"/>
      <c r="E15" s="215">
        <v>260504.61</v>
      </c>
      <c r="F15" s="215">
        <v>16192.18</v>
      </c>
      <c r="G15" s="215">
        <v>10352.379999999999</v>
      </c>
      <c r="H15" s="215"/>
      <c r="I15" s="304"/>
      <c r="J15" s="303"/>
      <c r="K15" s="217">
        <v>0</v>
      </c>
      <c r="L15" s="218">
        <v>0</v>
      </c>
    </row>
    <row r="16" spans="1:12" x14ac:dyDescent="0.2">
      <c r="A16" s="213">
        <v>323</v>
      </c>
      <c r="B16" s="214" t="s">
        <v>100</v>
      </c>
      <c r="C16" s="215">
        <v>50899.199999999997</v>
      </c>
      <c r="D16" s="215"/>
      <c r="E16" s="215">
        <v>47979.3</v>
      </c>
      <c r="F16" s="215">
        <v>0</v>
      </c>
      <c r="G16" s="216"/>
      <c r="H16" s="219"/>
      <c r="I16" s="304">
        <v>2919.9</v>
      </c>
      <c r="J16" s="303"/>
      <c r="K16" s="217">
        <v>0</v>
      </c>
      <c r="L16" s="218">
        <v>0</v>
      </c>
    </row>
    <row r="17" spans="1:12" ht="14.25" customHeight="1" x14ac:dyDescent="0.2">
      <c r="A17" s="213">
        <v>324</v>
      </c>
      <c r="B17" s="214" t="s">
        <v>199</v>
      </c>
      <c r="C17" s="215"/>
      <c r="D17" s="215">
        <v>0</v>
      </c>
      <c r="E17" s="215">
        <v>0</v>
      </c>
      <c r="F17" s="215">
        <v>0</v>
      </c>
      <c r="G17" s="215">
        <v>0</v>
      </c>
      <c r="H17" s="216"/>
      <c r="I17" s="130"/>
      <c r="J17" s="216"/>
      <c r="K17" s="217">
        <v>0</v>
      </c>
      <c r="L17" s="218">
        <v>0</v>
      </c>
    </row>
    <row r="18" spans="1:12" s="186" customFormat="1" x14ac:dyDescent="0.2">
      <c r="A18" s="213">
        <v>329</v>
      </c>
      <c r="B18" s="214" t="s">
        <v>127</v>
      </c>
      <c r="C18" s="215">
        <v>11878.69</v>
      </c>
      <c r="D18" s="215"/>
      <c r="E18" s="215">
        <v>11480.52</v>
      </c>
      <c r="F18" s="215">
        <v>0</v>
      </c>
      <c r="G18" s="216"/>
      <c r="H18" s="215"/>
      <c r="I18" s="304">
        <v>398.17</v>
      </c>
      <c r="J18" s="303"/>
      <c r="K18" s="217">
        <v>0</v>
      </c>
      <c r="L18" s="218">
        <v>0</v>
      </c>
    </row>
    <row r="19" spans="1:12" x14ac:dyDescent="0.2">
      <c r="A19" s="209">
        <v>34</v>
      </c>
      <c r="B19" s="203" t="s">
        <v>200</v>
      </c>
      <c r="C19" s="210">
        <v>3318.07</v>
      </c>
      <c r="D19" s="210">
        <f>SUM(D20)</f>
        <v>0</v>
      </c>
      <c r="E19" s="210">
        <v>3318.07</v>
      </c>
      <c r="F19" s="210">
        <f>SUM(F20)</f>
        <v>0</v>
      </c>
      <c r="G19" s="220"/>
      <c r="H19" s="210"/>
      <c r="I19" s="186"/>
      <c r="J19" s="220"/>
      <c r="K19" s="211">
        <v>3318.07</v>
      </c>
      <c r="L19" s="212">
        <v>3318.07</v>
      </c>
    </row>
    <row r="20" spans="1:12" s="186" customFormat="1" x14ac:dyDescent="0.2">
      <c r="A20" s="213">
        <v>343</v>
      </c>
      <c r="B20" s="214" t="s">
        <v>201</v>
      </c>
      <c r="C20" s="215">
        <v>3318.07</v>
      </c>
      <c r="D20" s="215"/>
      <c r="E20" s="215">
        <v>3318.07</v>
      </c>
      <c r="F20" s="215">
        <v>0</v>
      </c>
      <c r="G20" s="216"/>
      <c r="H20" s="303"/>
      <c r="I20" s="130"/>
      <c r="J20" s="216"/>
      <c r="K20" s="217">
        <v>0</v>
      </c>
      <c r="L20" s="218">
        <v>0</v>
      </c>
    </row>
    <row r="21" spans="1:12" s="186" customFormat="1" x14ac:dyDescent="0.2">
      <c r="A21" s="221">
        <v>31</v>
      </c>
      <c r="B21" s="186" t="s">
        <v>202</v>
      </c>
      <c r="C21" s="210">
        <v>0</v>
      </c>
      <c r="D21" s="210">
        <v>0</v>
      </c>
      <c r="E21" s="220"/>
      <c r="F21" s="220"/>
      <c r="G21" s="220"/>
      <c r="H21" s="220"/>
      <c r="J21" s="220"/>
      <c r="K21" s="193"/>
      <c r="L21" s="194"/>
    </row>
    <row r="22" spans="1:12" x14ac:dyDescent="0.2">
      <c r="A22" s="222">
        <v>311</v>
      </c>
      <c r="B22" s="223" t="s">
        <v>194</v>
      </c>
      <c r="C22" s="215">
        <v>0</v>
      </c>
      <c r="D22" s="215">
        <v>0</v>
      </c>
      <c r="E22" s="220"/>
      <c r="F22" s="220"/>
      <c r="G22" s="220"/>
      <c r="H22" s="220"/>
      <c r="I22" s="186"/>
      <c r="J22" s="220"/>
      <c r="K22" s="193"/>
      <c r="L22" s="194"/>
    </row>
    <row r="23" spans="1:12" ht="25.5" x14ac:dyDescent="0.2">
      <c r="A23" s="204">
        <v>4</v>
      </c>
      <c r="B23" s="205" t="s">
        <v>203</v>
      </c>
      <c r="C23" s="206">
        <v>15263.12</v>
      </c>
      <c r="D23" s="206">
        <f t="shared" ref="D23:F24" si="1">SUM(D24)</f>
        <v>0</v>
      </c>
      <c r="E23" s="206">
        <v>5308.91</v>
      </c>
      <c r="F23" s="206">
        <f t="shared" si="1"/>
        <v>0</v>
      </c>
      <c r="G23" s="206">
        <v>3981.68</v>
      </c>
      <c r="H23" s="224"/>
      <c r="I23" s="207">
        <v>5972.53</v>
      </c>
      <c r="J23" s="207">
        <f>SUM(J24)</f>
        <v>0</v>
      </c>
      <c r="K23" s="207"/>
      <c r="L23" s="208">
        <f>SUM(L24)</f>
        <v>0</v>
      </c>
    </row>
    <row r="24" spans="1:12" ht="25.5" x14ac:dyDescent="0.2">
      <c r="A24" s="209">
        <v>42</v>
      </c>
      <c r="B24" s="203" t="s">
        <v>204</v>
      </c>
      <c r="C24" s="210">
        <v>15263.12</v>
      </c>
      <c r="D24" s="210">
        <f t="shared" si="1"/>
        <v>0</v>
      </c>
      <c r="E24" s="210">
        <v>5308.91</v>
      </c>
      <c r="F24" s="210">
        <f t="shared" si="1"/>
        <v>0</v>
      </c>
      <c r="G24" s="210">
        <v>3981.68</v>
      </c>
      <c r="H24" s="220"/>
      <c r="I24" s="211">
        <v>5972.53</v>
      </c>
      <c r="J24" s="210"/>
      <c r="K24" s="211">
        <v>0</v>
      </c>
      <c r="L24" s="212">
        <v>0</v>
      </c>
    </row>
    <row r="25" spans="1:12" s="186" customFormat="1" ht="12.75" customHeight="1" x14ac:dyDescent="0.2">
      <c r="A25" s="213">
        <v>422</v>
      </c>
      <c r="B25" s="214" t="s">
        <v>205</v>
      </c>
      <c r="C25" s="215">
        <v>15263.12</v>
      </c>
      <c r="D25" s="215">
        <v>0</v>
      </c>
      <c r="E25" s="303">
        <v>5308.91</v>
      </c>
      <c r="F25" s="215">
        <v>0</v>
      </c>
      <c r="G25" s="215">
        <v>3981.68</v>
      </c>
      <c r="H25" s="215">
        <v>0</v>
      </c>
      <c r="I25" s="304">
        <v>5972.53</v>
      </c>
      <c r="J25" s="303"/>
      <c r="K25" s="217">
        <v>0</v>
      </c>
      <c r="L25" s="218">
        <v>0</v>
      </c>
    </row>
    <row r="26" spans="1:12" s="186" customFormat="1" x14ac:dyDescent="0.2">
      <c r="A26" s="213"/>
      <c r="B26" s="214"/>
      <c r="C26" s="216"/>
      <c r="D26" s="216"/>
      <c r="E26" s="216"/>
      <c r="F26" s="216"/>
      <c r="G26" s="216"/>
      <c r="H26" s="216"/>
      <c r="I26" s="130"/>
      <c r="J26" s="216"/>
      <c r="K26" s="196"/>
      <c r="L26" s="197"/>
    </row>
    <row r="27" spans="1:12" s="186" customFormat="1" x14ac:dyDescent="0.2">
      <c r="A27" s="225"/>
      <c r="B27" s="226" t="s">
        <v>206</v>
      </c>
      <c r="C27" s="227">
        <v>1993454.11</v>
      </c>
      <c r="D27" s="227">
        <f t="shared" ref="D27:H27" si="2">SUM(D8+D23)</f>
        <v>1207777.56</v>
      </c>
      <c r="E27" s="227">
        <f t="shared" si="2"/>
        <v>480602.56</v>
      </c>
      <c r="F27" s="227">
        <f t="shared" si="2"/>
        <v>91120.84</v>
      </c>
      <c r="G27" s="227">
        <f t="shared" si="2"/>
        <v>14334.06</v>
      </c>
      <c r="H27" s="227">
        <f t="shared" si="2"/>
        <v>14875.57</v>
      </c>
      <c r="I27" s="228">
        <f>SUM(I8+I23)</f>
        <v>170382.91</v>
      </c>
      <c r="J27" s="228">
        <f>SUM(J8+J23)</f>
        <v>14360.61</v>
      </c>
      <c r="K27" s="228">
        <f>SUM(K8+K23)</f>
        <v>1823071.21</v>
      </c>
      <c r="L27" s="229">
        <f>SUM(L8+L23)</f>
        <v>1823071.21</v>
      </c>
    </row>
    <row r="28" spans="1:12" x14ac:dyDescent="0.2">
      <c r="A28" s="230"/>
      <c r="B28" s="203"/>
      <c r="C28" s="186"/>
      <c r="D28" s="186"/>
      <c r="E28" s="186"/>
      <c r="F28" s="186"/>
      <c r="G28" s="186"/>
      <c r="H28" s="186"/>
      <c r="I28" s="186"/>
      <c r="J28" s="186"/>
      <c r="K28" s="186"/>
      <c r="L28" s="186"/>
    </row>
    <row r="29" spans="1:12" x14ac:dyDescent="0.2">
      <c r="A29" s="231" t="s">
        <v>207</v>
      </c>
      <c r="B29" s="232">
        <f>SUM(D27+E27+F27+G27+H27+I27+J27)</f>
        <v>1993454.1100000003</v>
      </c>
      <c r="D29" s="130"/>
      <c r="E29" s="130"/>
      <c r="F29" s="130"/>
      <c r="G29" s="130"/>
      <c r="H29" s="130"/>
      <c r="I29" s="130"/>
      <c r="J29" s="130"/>
      <c r="K29" s="130"/>
      <c r="L29" s="130"/>
    </row>
    <row r="30" spans="1:12" x14ac:dyDescent="0.2">
      <c r="A30" s="181"/>
      <c r="B30" s="214"/>
      <c r="C30" s="130"/>
      <c r="D30" s="130"/>
      <c r="E30" s="130"/>
      <c r="F30" s="130"/>
      <c r="G30" s="130"/>
      <c r="H30" s="130"/>
      <c r="I30" s="130"/>
      <c r="J30" s="130"/>
      <c r="K30" s="130"/>
      <c r="L30" s="130"/>
    </row>
    <row r="31" spans="1:12" x14ac:dyDescent="0.2">
      <c r="A31" s="234"/>
      <c r="B31" s="214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12" s="186" customFormat="1" ht="12.75" customHeight="1" x14ac:dyDescent="0.2">
      <c r="A32" s="235"/>
      <c r="B32" s="203"/>
    </row>
    <row r="33" spans="1:12" s="186" customFormat="1" x14ac:dyDescent="0.2">
      <c r="A33" s="234"/>
      <c r="B33" s="214" t="s">
        <v>369</v>
      </c>
      <c r="E33" s="130" t="s">
        <v>164</v>
      </c>
      <c r="H33" s="186" t="s">
        <v>208</v>
      </c>
    </row>
    <row r="34" spans="1:12" s="186" customFormat="1" x14ac:dyDescent="0.2">
      <c r="A34" s="234"/>
      <c r="B34" s="203"/>
      <c r="H34" s="186" t="s">
        <v>209</v>
      </c>
    </row>
    <row r="35" spans="1:12" x14ac:dyDescent="0.2">
      <c r="A35" s="181"/>
      <c r="B35" s="214"/>
      <c r="C35" s="130"/>
      <c r="D35" s="130"/>
      <c r="E35" s="130"/>
      <c r="F35" s="130"/>
      <c r="G35" s="130"/>
      <c r="H35" s="130"/>
      <c r="I35" s="130"/>
      <c r="J35" s="130"/>
      <c r="K35" s="130"/>
      <c r="L35" s="130"/>
    </row>
    <row r="36" spans="1:12" x14ac:dyDescent="0.2">
      <c r="A36" s="181"/>
      <c r="B36" s="214"/>
      <c r="C36" s="130"/>
      <c r="D36" s="130"/>
      <c r="E36" s="130"/>
      <c r="F36" s="130"/>
      <c r="G36" s="130"/>
      <c r="H36" s="130"/>
      <c r="I36" s="130"/>
      <c r="J36" s="130"/>
      <c r="K36" s="130"/>
      <c r="L36" s="130"/>
    </row>
    <row r="37" spans="1:12" x14ac:dyDescent="0.2">
      <c r="A37" s="181"/>
      <c r="B37" s="214"/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s="186" customFormat="1" x14ac:dyDescent="0.2">
      <c r="A38" s="234"/>
      <c r="B38" s="203"/>
    </row>
    <row r="39" spans="1:12" x14ac:dyDescent="0.2">
      <c r="A39" s="181"/>
      <c r="B39" s="214"/>
      <c r="C39" s="130"/>
      <c r="D39" s="130"/>
      <c r="E39" s="130"/>
      <c r="F39" s="130"/>
      <c r="G39" s="130"/>
      <c r="H39" s="130"/>
      <c r="I39" s="130"/>
      <c r="J39" s="130"/>
      <c r="K39" s="130"/>
      <c r="L39" s="130"/>
    </row>
    <row r="40" spans="1:12" x14ac:dyDescent="0.2">
      <c r="A40" s="181"/>
      <c r="B40" s="214"/>
      <c r="C40" s="130"/>
      <c r="D40" s="130"/>
      <c r="E40" s="130"/>
      <c r="F40" s="130"/>
      <c r="G40" s="130"/>
      <c r="H40" s="130"/>
      <c r="I40" s="130"/>
      <c r="J40" s="130"/>
      <c r="K40" s="130"/>
      <c r="L40" s="130"/>
    </row>
    <row r="41" spans="1:12" x14ac:dyDescent="0.2">
      <c r="A41" s="181"/>
      <c r="B41" s="214"/>
      <c r="C41" s="130"/>
      <c r="D41" s="130"/>
      <c r="E41" s="130"/>
      <c r="F41" s="130"/>
      <c r="G41" s="130"/>
      <c r="H41" s="130"/>
      <c r="I41" s="130"/>
      <c r="J41" s="130"/>
      <c r="K41" s="130"/>
      <c r="L41" s="130"/>
    </row>
    <row r="42" spans="1:12" x14ac:dyDescent="0.2">
      <c r="A42" s="181"/>
      <c r="B42" s="214"/>
      <c r="C42" s="130"/>
      <c r="D42" s="130"/>
      <c r="E42" s="130"/>
      <c r="F42" s="130"/>
      <c r="G42" s="130"/>
      <c r="H42" s="130"/>
      <c r="I42" s="130"/>
      <c r="J42" s="130"/>
      <c r="K42" s="130"/>
      <c r="L42" s="130"/>
    </row>
    <row r="43" spans="1:12" s="186" customFormat="1" x14ac:dyDescent="0.2">
      <c r="A43" s="234"/>
      <c r="B43" s="203"/>
    </row>
    <row r="44" spans="1:12" x14ac:dyDescent="0.2">
      <c r="A44" s="181"/>
      <c r="B44" s="214"/>
      <c r="C44" s="130"/>
      <c r="D44" s="130"/>
      <c r="E44" s="130"/>
      <c r="F44" s="130"/>
      <c r="G44" s="130"/>
      <c r="H44" s="130"/>
      <c r="I44" s="130"/>
      <c r="J44" s="130"/>
      <c r="K44" s="130"/>
      <c r="L44" s="130"/>
    </row>
    <row r="45" spans="1:12" x14ac:dyDescent="0.2">
      <c r="A45" s="234"/>
      <c r="B45" s="214"/>
      <c r="C45" s="130"/>
      <c r="D45" s="130"/>
      <c r="E45" s="130"/>
      <c r="F45" s="130"/>
      <c r="G45" s="130"/>
      <c r="H45" s="130"/>
      <c r="I45" s="130"/>
      <c r="J45" s="130"/>
      <c r="K45" s="130"/>
      <c r="L45" s="130"/>
    </row>
    <row r="46" spans="1:12" s="186" customFormat="1" ht="12.75" customHeight="1" x14ac:dyDescent="0.2">
      <c r="A46" s="235"/>
      <c r="B46" s="203"/>
    </row>
    <row r="47" spans="1:12" s="186" customFormat="1" x14ac:dyDescent="0.2">
      <c r="A47" s="234"/>
      <c r="B47" s="203"/>
    </row>
    <row r="48" spans="1:12" s="186" customFormat="1" x14ac:dyDescent="0.2">
      <c r="A48" s="234"/>
      <c r="B48" s="203"/>
    </row>
    <row r="49" spans="1:12" x14ac:dyDescent="0.2">
      <c r="A49" s="181"/>
      <c r="B49" s="214"/>
      <c r="C49" s="130"/>
      <c r="D49" s="130"/>
      <c r="E49" s="130"/>
      <c r="F49" s="130"/>
      <c r="G49" s="130"/>
      <c r="H49" s="130"/>
      <c r="I49" s="130"/>
      <c r="J49" s="130"/>
      <c r="K49" s="130"/>
      <c r="L49" s="130"/>
    </row>
    <row r="50" spans="1:12" x14ac:dyDescent="0.2">
      <c r="A50" s="181"/>
      <c r="B50" s="214"/>
      <c r="C50" s="130"/>
      <c r="D50" s="130"/>
      <c r="E50" s="130"/>
      <c r="F50" s="130"/>
      <c r="G50" s="130"/>
      <c r="H50" s="130"/>
      <c r="I50" s="130"/>
      <c r="J50" s="130"/>
      <c r="K50" s="130"/>
      <c r="L50" s="130"/>
    </row>
    <row r="51" spans="1:12" x14ac:dyDescent="0.2">
      <c r="A51" s="181"/>
      <c r="B51" s="214"/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1:12" s="186" customFormat="1" x14ac:dyDescent="0.2">
      <c r="A52" s="234"/>
      <c r="B52" s="203"/>
    </row>
    <row r="53" spans="1:12" x14ac:dyDescent="0.2">
      <c r="A53" s="181"/>
      <c r="B53" s="214"/>
      <c r="C53" s="130"/>
      <c r="D53" s="130"/>
      <c r="E53" s="130"/>
      <c r="F53" s="130"/>
      <c r="G53" s="130"/>
      <c r="H53" s="130"/>
      <c r="I53" s="130"/>
      <c r="J53" s="130"/>
      <c r="K53" s="130"/>
      <c r="L53" s="130"/>
    </row>
    <row r="54" spans="1:12" x14ac:dyDescent="0.2">
      <c r="A54" s="181"/>
      <c r="B54" s="214"/>
      <c r="C54" s="130"/>
      <c r="D54" s="130"/>
      <c r="E54" s="130"/>
      <c r="F54" s="130"/>
      <c r="G54" s="130"/>
      <c r="H54" s="130"/>
      <c r="I54" s="130"/>
      <c r="J54" s="130"/>
      <c r="K54" s="130"/>
      <c r="L54" s="130"/>
    </row>
    <row r="55" spans="1:12" x14ac:dyDescent="0.2">
      <c r="A55" s="181"/>
      <c r="B55" s="214"/>
      <c r="C55" s="130"/>
      <c r="D55" s="130"/>
      <c r="E55" s="130"/>
      <c r="F55" s="130"/>
      <c r="G55" s="130"/>
      <c r="H55" s="130"/>
      <c r="I55" s="130"/>
      <c r="J55" s="130"/>
      <c r="K55" s="130"/>
      <c r="L55" s="130"/>
    </row>
    <row r="56" spans="1:12" x14ac:dyDescent="0.2">
      <c r="A56" s="181"/>
      <c r="B56" s="214"/>
      <c r="C56" s="130"/>
      <c r="D56" s="130"/>
      <c r="E56" s="130"/>
      <c r="F56" s="130"/>
      <c r="G56" s="130"/>
      <c r="H56" s="130"/>
      <c r="I56" s="130"/>
      <c r="J56" s="130"/>
      <c r="K56" s="130"/>
      <c r="L56" s="130"/>
    </row>
    <row r="57" spans="1:12" s="186" customFormat="1" x14ac:dyDescent="0.2">
      <c r="A57" s="234"/>
      <c r="B57" s="203"/>
    </row>
    <row r="58" spans="1:12" x14ac:dyDescent="0.2">
      <c r="A58" s="181"/>
      <c r="B58" s="214"/>
      <c r="C58" s="130"/>
      <c r="D58" s="130"/>
      <c r="E58" s="130"/>
      <c r="F58" s="130"/>
      <c r="G58" s="130"/>
      <c r="H58" s="130"/>
      <c r="I58" s="130"/>
      <c r="J58" s="130"/>
      <c r="K58" s="130"/>
      <c r="L58" s="130"/>
    </row>
    <row r="59" spans="1:12" x14ac:dyDescent="0.2">
      <c r="A59" s="234"/>
      <c r="B59" s="214"/>
      <c r="C59" s="130"/>
      <c r="D59" s="130"/>
      <c r="E59" s="130"/>
      <c r="F59" s="130"/>
      <c r="G59" s="130"/>
      <c r="H59" s="130"/>
      <c r="I59" s="130"/>
      <c r="J59" s="130"/>
      <c r="K59" s="130"/>
      <c r="L59" s="130"/>
    </row>
    <row r="60" spans="1:12" s="186" customFormat="1" ht="12.75" customHeight="1" x14ac:dyDescent="0.2">
      <c r="A60" s="235"/>
      <c r="B60" s="203"/>
    </row>
    <row r="61" spans="1:12" s="186" customFormat="1" x14ac:dyDescent="0.2">
      <c r="A61" s="234"/>
      <c r="B61" s="203"/>
    </row>
    <row r="62" spans="1:12" s="186" customFormat="1" x14ac:dyDescent="0.2">
      <c r="A62" s="234"/>
      <c r="B62" s="203"/>
    </row>
    <row r="63" spans="1:12" x14ac:dyDescent="0.2">
      <c r="A63" s="181"/>
      <c r="B63" s="214"/>
      <c r="C63" s="130"/>
      <c r="D63" s="130"/>
      <c r="E63" s="130"/>
      <c r="F63" s="130"/>
      <c r="G63" s="130"/>
      <c r="H63" s="130"/>
      <c r="I63" s="130"/>
      <c r="J63" s="130"/>
      <c r="K63" s="130"/>
      <c r="L63" s="130"/>
    </row>
    <row r="64" spans="1:12" x14ac:dyDescent="0.2">
      <c r="A64" s="181"/>
      <c r="B64" s="214"/>
      <c r="C64" s="130"/>
      <c r="D64" s="130"/>
      <c r="E64" s="130"/>
      <c r="F64" s="130"/>
      <c r="G64" s="130"/>
      <c r="H64" s="130"/>
      <c r="I64" s="130"/>
      <c r="J64" s="130"/>
      <c r="K64" s="130"/>
      <c r="L64" s="130"/>
    </row>
    <row r="65" spans="1:12" x14ac:dyDescent="0.2">
      <c r="A65" s="181"/>
      <c r="B65" s="214"/>
      <c r="C65" s="130"/>
      <c r="D65" s="130"/>
      <c r="E65" s="130"/>
      <c r="F65" s="130"/>
      <c r="G65" s="130"/>
      <c r="H65" s="130"/>
      <c r="I65" s="130"/>
      <c r="J65" s="130"/>
      <c r="K65" s="130"/>
      <c r="L65" s="130"/>
    </row>
    <row r="66" spans="1:12" s="186" customFormat="1" x14ac:dyDescent="0.2">
      <c r="A66" s="234"/>
      <c r="B66" s="203"/>
    </row>
    <row r="67" spans="1:12" x14ac:dyDescent="0.2">
      <c r="A67" s="181"/>
      <c r="B67" s="214"/>
      <c r="C67" s="130"/>
      <c r="D67" s="130"/>
      <c r="E67" s="130"/>
      <c r="F67" s="130"/>
      <c r="G67" s="130"/>
      <c r="H67" s="130"/>
      <c r="I67" s="130"/>
      <c r="J67" s="130"/>
      <c r="K67" s="130"/>
      <c r="L67" s="130"/>
    </row>
    <row r="68" spans="1:12" x14ac:dyDescent="0.2">
      <c r="A68" s="181"/>
      <c r="B68" s="214"/>
      <c r="C68" s="130"/>
      <c r="D68" s="130"/>
      <c r="E68" s="130"/>
      <c r="F68" s="130"/>
      <c r="G68" s="130"/>
      <c r="H68" s="130"/>
      <c r="I68" s="130"/>
      <c r="J68" s="130"/>
      <c r="K68" s="130"/>
      <c r="L68" s="130"/>
    </row>
    <row r="69" spans="1:12" x14ac:dyDescent="0.2">
      <c r="A69" s="181"/>
      <c r="B69" s="214"/>
      <c r="C69" s="130"/>
      <c r="D69" s="130"/>
      <c r="E69" s="130"/>
      <c r="F69" s="130"/>
      <c r="G69" s="130"/>
      <c r="H69" s="130"/>
      <c r="I69" s="130"/>
      <c r="J69" s="130"/>
      <c r="K69" s="130"/>
      <c r="L69" s="130"/>
    </row>
    <row r="70" spans="1:12" x14ac:dyDescent="0.2">
      <c r="A70" s="181"/>
      <c r="B70" s="214"/>
      <c r="C70" s="130"/>
      <c r="D70" s="130"/>
      <c r="E70" s="130"/>
      <c r="F70" s="130"/>
      <c r="G70" s="130"/>
      <c r="H70" s="130"/>
      <c r="I70" s="130"/>
      <c r="J70" s="130"/>
      <c r="K70" s="130"/>
      <c r="L70" s="130"/>
    </row>
    <row r="71" spans="1:12" s="186" customFormat="1" x14ac:dyDescent="0.2">
      <c r="A71" s="234"/>
      <c r="B71" s="203"/>
    </row>
    <row r="72" spans="1:12" x14ac:dyDescent="0.2">
      <c r="A72" s="181"/>
      <c r="B72" s="214"/>
      <c r="C72" s="130"/>
      <c r="D72" s="130"/>
      <c r="E72" s="130"/>
      <c r="F72" s="130"/>
      <c r="G72" s="130"/>
      <c r="H72" s="130"/>
      <c r="I72" s="130"/>
      <c r="J72" s="130"/>
      <c r="K72" s="130"/>
      <c r="L72" s="130"/>
    </row>
    <row r="73" spans="1:12" x14ac:dyDescent="0.2">
      <c r="A73" s="234"/>
      <c r="B73" s="214"/>
      <c r="C73" s="130"/>
      <c r="D73" s="130"/>
      <c r="E73" s="130"/>
      <c r="F73" s="130"/>
      <c r="G73" s="130"/>
      <c r="H73" s="130"/>
      <c r="I73" s="130"/>
      <c r="J73" s="130"/>
      <c r="K73" s="130"/>
      <c r="L73" s="130"/>
    </row>
    <row r="74" spans="1:12" s="186" customFormat="1" x14ac:dyDescent="0.2">
      <c r="A74" s="235"/>
      <c r="B74" s="203"/>
    </row>
    <row r="75" spans="1:12" s="186" customFormat="1" x14ac:dyDescent="0.2">
      <c r="A75" s="234"/>
      <c r="B75" s="203"/>
    </row>
    <row r="76" spans="1:12" s="186" customFormat="1" x14ac:dyDescent="0.2">
      <c r="A76" s="234"/>
      <c r="B76" s="203"/>
    </row>
    <row r="77" spans="1:12" x14ac:dyDescent="0.2">
      <c r="A77" s="181"/>
      <c r="B77" s="214"/>
      <c r="C77" s="130"/>
      <c r="D77" s="130"/>
      <c r="E77" s="130"/>
      <c r="F77" s="130"/>
      <c r="G77" s="130"/>
      <c r="H77" s="130"/>
      <c r="I77" s="130"/>
      <c r="J77" s="130"/>
      <c r="K77" s="130"/>
      <c r="L77" s="130"/>
    </row>
    <row r="78" spans="1:12" x14ac:dyDescent="0.2">
      <c r="A78" s="181"/>
      <c r="B78" s="214"/>
      <c r="C78" s="130"/>
      <c r="D78" s="130"/>
      <c r="E78" s="130"/>
      <c r="F78" s="130"/>
      <c r="G78" s="130"/>
      <c r="H78" s="130"/>
      <c r="I78" s="130"/>
      <c r="J78" s="130"/>
      <c r="K78" s="130"/>
      <c r="L78" s="130"/>
    </row>
    <row r="79" spans="1:12" x14ac:dyDescent="0.2">
      <c r="A79" s="181"/>
      <c r="B79" s="214"/>
      <c r="C79" s="130"/>
      <c r="D79" s="130"/>
      <c r="E79" s="130"/>
      <c r="F79" s="130"/>
      <c r="G79" s="130"/>
      <c r="H79" s="130"/>
      <c r="I79" s="130"/>
      <c r="J79" s="130"/>
      <c r="K79" s="130"/>
      <c r="L79" s="130"/>
    </row>
    <row r="80" spans="1:12" s="186" customFormat="1" x14ac:dyDescent="0.2">
      <c r="A80" s="234"/>
      <c r="B80" s="203"/>
    </row>
    <row r="81" spans="1:12" x14ac:dyDescent="0.2">
      <c r="A81" s="181"/>
      <c r="B81" s="214"/>
      <c r="C81" s="130"/>
      <c r="D81" s="130"/>
      <c r="E81" s="130"/>
      <c r="F81" s="130"/>
      <c r="G81" s="130"/>
      <c r="H81" s="130"/>
      <c r="I81" s="130"/>
      <c r="J81" s="130"/>
      <c r="K81" s="130"/>
      <c r="L81" s="130"/>
    </row>
    <row r="82" spans="1:12" x14ac:dyDescent="0.2">
      <c r="A82" s="181"/>
      <c r="B82" s="214"/>
      <c r="C82" s="130"/>
      <c r="D82" s="130"/>
      <c r="E82" s="130"/>
      <c r="F82" s="130"/>
      <c r="G82" s="130"/>
      <c r="H82" s="130"/>
      <c r="I82" s="130"/>
      <c r="J82" s="130"/>
      <c r="K82" s="130"/>
      <c r="L82" s="130"/>
    </row>
    <row r="83" spans="1:12" x14ac:dyDescent="0.2">
      <c r="A83" s="181"/>
      <c r="B83" s="214"/>
      <c r="C83" s="130"/>
      <c r="D83" s="130"/>
      <c r="E83" s="130"/>
      <c r="F83" s="130"/>
      <c r="G83" s="130"/>
      <c r="H83" s="130"/>
      <c r="I83" s="130"/>
      <c r="J83" s="130"/>
      <c r="K83" s="130"/>
      <c r="L83" s="130"/>
    </row>
    <row r="84" spans="1:12" x14ac:dyDescent="0.2">
      <c r="A84" s="181"/>
      <c r="B84" s="214"/>
      <c r="C84" s="130"/>
      <c r="D84" s="130"/>
      <c r="E84" s="130"/>
      <c r="F84" s="130"/>
      <c r="G84" s="130"/>
      <c r="H84" s="130"/>
      <c r="I84" s="130"/>
      <c r="J84" s="130"/>
      <c r="K84" s="130"/>
      <c r="L84" s="130"/>
    </row>
    <row r="85" spans="1:12" s="186" customFormat="1" x14ac:dyDescent="0.2">
      <c r="A85" s="234"/>
      <c r="B85" s="203"/>
    </row>
    <row r="86" spans="1:12" x14ac:dyDescent="0.2">
      <c r="A86" s="181"/>
      <c r="B86" s="214"/>
      <c r="C86" s="130"/>
      <c r="D86" s="130"/>
      <c r="E86" s="130"/>
      <c r="F86" s="130"/>
      <c r="G86" s="130"/>
      <c r="H86" s="130"/>
      <c r="I86" s="130"/>
      <c r="J86" s="130"/>
      <c r="K86" s="130"/>
      <c r="L86" s="130"/>
    </row>
    <row r="87" spans="1:12" s="186" customFormat="1" x14ac:dyDescent="0.2">
      <c r="A87" s="234"/>
      <c r="B87" s="203"/>
    </row>
    <row r="88" spans="1:12" s="186" customFormat="1" x14ac:dyDescent="0.2">
      <c r="A88" s="234"/>
      <c r="B88" s="203"/>
    </row>
    <row r="89" spans="1:12" x14ac:dyDescent="0.2">
      <c r="A89" s="181"/>
      <c r="B89" s="214"/>
      <c r="C89" s="130"/>
      <c r="D89" s="130"/>
      <c r="E89" s="130"/>
      <c r="F89" s="130"/>
      <c r="G89" s="130"/>
      <c r="H89" s="130"/>
      <c r="I89" s="130"/>
      <c r="J89" s="130"/>
      <c r="K89" s="130"/>
      <c r="L89" s="130"/>
    </row>
    <row r="90" spans="1:12" x14ac:dyDescent="0.2">
      <c r="A90" s="181"/>
      <c r="B90" s="214"/>
      <c r="C90" s="130"/>
      <c r="D90" s="130"/>
      <c r="E90" s="130"/>
      <c r="F90" s="130"/>
      <c r="G90" s="130"/>
      <c r="H90" s="130"/>
      <c r="I90" s="130"/>
      <c r="J90" s="130"/>
      <c r="K90" s="130"/>
      <c r="L90" s="130"/>
    </row>
    <row r="91" spans="1:12" x14ac:dyDescent="0.2">
      <c r="A91" s="234"/>
      <c r="B91" s="214"/>
      <c r="C91" s="130"/>
      <c r="D91" s="130"/>
      <c r="E91" s="130"/>
      <c r="F91" s="130"/>
      <c r="G91" s="130"/>
      <c r="H91" s="130"/>
      <c r="I91" s="130"/>
      <c r="J91" s="130"/>
      <c r="K91" s="130"/>
      <c r="L91" s="130"/>
    </row>
    <row r="92" spans="1:12" s="186" customFormat="1" ht="12.75" customHeight="1" x14ac:dyDescent="0.2">
      <c r="A92" s="235"/>
      <c r="B92" s="203"/>
    </row>
    <row r="93" spans="1:12" s="186" customFormat="1" x14ac:dyDescent="0.2">
      <c r="A93" s="234"/>
      <c r="B93" s="203"/>
    </row>
    <row r="94" spans="1:12" s="186" customFormat="1" x14ac:dyDescent="0.2">
      <c r="A94" s="234"/>
      <c r="B94" s="203"/>
    </row>
    <row r="95" spans="1:12" x14ac:dyDescent="0.2">
      <c r="A95" s="181"/>
      <c r="B95" s="214"/>
      <c r="C95" s="130"/>
      <c r="D95" s="130"/>
      <c r="E95" s="130"/>
      <c r="F95" s="130"/>
      <c r="G95" s="130"/>
      <c r="H95" s="130"/>
      <c r="I95" s="130"/>
      <c r="J95" s="130"/>
      <c r="K95" s="130"/>
      <c r="L95" s="130"/>
    </row>
    <row r="96" spans="1:12" x14ac:dyDescent="0.2">
      <c r="A96" s="181"/>
      <c r="B96" s="214"/>
      <c r="C96" s="130"/>
      <c r="D96" s="130"/>
      <c r="E96" s="130"/>
      <c r="F96" s="130"/>
      <c r="G96" s="130"/>
      <c r="H96" s="130"/>
      <c r="I96" s="130"/>
      <c r="J96" s="130"/>
      <c r="K96" s="130"/>
      <c r="L96" s="130"/>
    </row>
    <row r="97" spans="1:12" x14ac:dyDescent="0.2">
      <c r="A97" s="181"/>
      <c r="B97" s="214"/>
      <c r="C97" s="130"/>
      <c r="D97" s="130"/>
      <c r="E97" s="130"/>
      <c r="F97" s="130"/>
      <c r="G97" s="130"/>
      <c r="H97" s="130"/>
      <c r="I97" s="130"/>
      <c r="J97" s="130"/>
      <c r="K97" s="130"/>
      <c r="L97" s="130"/>
    </row>
    <row r="98" spans="1:12" s="186" customFormat="1" x14ac:dyDescent="0.2">
      <c r="A98" s="234"/>
      <c r="B98" s="203"/>
    </row>
    <row r="99" spans="1:12" x14ac:dyDescent="0.2">
      <c r="A99" s="181"/>
      <c r="B99" s="214"/>
      <c r="C99" s="130"/>
      <c r="D99" s="130"/>
      <c r="E99" s="130"/>
      <c r="F99" s="130"/>
      <c r="G99" s="130"/>
      <c r="H99" s="130"/>
      <c r="I99" s="130"/>
      <c r="J99" s="130"/>
      <c r="K99" s="130"/>
      <c r="L99" s="130"/>
    </row>
    <row r="100" spans="1:12" x14ac:dyDescent="0.2">
      <c r="A100" s="181"/>
      <c r="B100" s="214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</row>
    <row r="101" spans="1:12" x14ac:dyDescent="0.2">
      <c r="A101" s="181"/>
      <c r="B101" s="214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</row>
    <row r="102" spans="1:12" x14ac:dyDescent="0.2">
      <c r="A102" s="181"/>
      <c r="B102" s="214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</row>
    <row r="103" spans="1:12" s="186" customFormat="1" x14ac:dyDescent="0.2">
      <c r="A103" s="234"/>
      <c r="B103" s="203"/>
    </row>
    <row r="104" spans="1:12" x14ac:dyDescent="0.2">
      <c r="A104" s="181"/>
      <c r="B104" s="214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</row>
    <row r="105" spans="1:12" s="186" customFormat="1" x14ac:dyDescent="0.2">
      <c r="A105" s="234"/>
      <c r="B105" s="203"/>
    </row>
    <row r="106" spans="1:12" x14ac:dyDescent="0.2">
      <c r="A106" s="181"/>
      <c r="B106" s="214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</row>
    <row r="107" spans="1:12" s="186" customFormat="1" x14ac:dyDescent="0.2">
      <c r="A107" s="234"/>
      <c r="B107" s="203"/>
    </row>
    <row r="108" spans="1:12" s="186" customFormat="1" x14ac:dyDescent="0.2">
      <c r="A108" s="234"/>
      <c r="B108" s="203"/>
    </row>
    <row r="109" spans="1:12" ht="12.75" customHeight="1" x14ac:dyDescent="0.2">
      <c r="A109" s="181"/>
      <c r="B109" s="214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</row>
    <row r="110" spans="1:12" x14ac:dyDescent="0.2">
      <c r="A110" s="181"/>
      <c r="B110" s="214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</row>
    <row r="111" spans="1:12" x14ac:dyDescent="0.2">
      <c r="A111" s="234"/>
      <c r="B111" s="214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</row>
    <row r="112" spans="1:12" s="186" customFormat="1" x14ac:dyDescent="0.2">
      <c r="A112" s="235"/>
      <c r="B112" s="203"/>
    </row>
    <row r="113" spans="1:12" s="186" customFormat="1" x14ac:dyDescent="0.2">
      <c r="A113" s="234"/>
      <c r="B113" s="203"/>
    </row>
    <row r="114" spans="1:12" s="186" customFormat="1" x14ac:dyDescent="0.2">
      <c r="A114" s="234"/>
      <c r="B114" s="203"/>
    </row>
    <row r="115" spans="1:12" x14ac:dyDescent="0.2">
      <c r="A115" s="181"/>
      <c r="B115" s="214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</row>
    <row r="116" spans="1:12" x14ac:dyDescent="0.2">
      <c r="A116" s="181"/>
      <c r="B116" s="214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</row>
    <row r="117" spans="1:12" x14ac:dyDescent="0.2">
      <c r="A117" s="181"/>
      <c r="B117" s="214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</row>
    <row r="118" spans="1:12" s="186" customFormat="1" x14ac:dyDescent="0.2">
      <c r="A118" s="234"/>
      <c r="B118" s="203"/>
    </row>
    <row r="119" spans="1:12" x14ac:dyDescent="0.2">
      <c r="A119" s="181"/>
      <c r="B119" s="214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</row>
    <row r="120" spans="1:12" x14ac:dyDescent="0.2">
      <c r="A120" s="181"/>
      <c r="B120" s="214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</row>
    <row r="121" spans="1:12" x14ac:dyDescent="0.2">
      <c r="A121" s="181"/>
      <c r="B121" s="214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</row>
    <row r="122" spans="1:12" x14ac:dyDescent="0.2">
      <c r="A122" s="181"/>
      <c r="B122" s="214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</row>
    <row r="123" spans="1:12" s="186" customFormat="1" x14ac:dyDescent="0.2">
      <c r="A123" s="234"/>
      <c r="B123" s="203"/>
    </row>
    <row r="124" spans="1:12" x14ac:dyDescent="0.2">
      <c r="A124" s="181"/>
      <c r="B124" s="214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</row>
    <row r="125" spans="1:12" s="186" customFormat="1" x14ac:dyDescent="0.2">
      <c r="A125" s="234"/>
      <c r="B125" s="203"/>
    </row>
    <row r="126" spans="1:12" s="186" customFormat="1" x14ac:dyDescent="0.2">
      <c r="A126" s="234"/>
      <c r="B126" s="203"/>
    </row>
    <row r="127" spans="1:12" x14ac:dyDescent="0.2">
      <c r="A127" s="181"/>
      <c r="B127" s="214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</row>
    <row r="128" spans="1:12" s="186" customFormat="1" x14ac:dyDescent="0.2">
      <c r="A128" s="234"/>
      <c r="B128" s="203"/>
    </row>
    <row r="129" spans="1:12" x14ac:dyDescent="0.2">
      <c r="A129" s="181"/>
      <c r="B129" s="214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</row>
    <row r="130" spans="1:12" x14ac:dyDescent="0.2">
      <c r="A130" s="181"/>
      <c r="B130" s="214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</row>
    <row r="131" spans="1:12" x14ac:dyDescent="0.2">
      <c r="A131" s="234"/>
      <c r="B131" s="214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</row>
    <row r="132" spans="1:12" x14ac:dyDescent="0.2">
      <c r="A132" s="234"/>
      <c r="B132" s="214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</row>
    <row r="133" spans="1:12" x14ac:dyDescent="0.2">
      <c r="A133" s="234"/>
      <c r="B133" s="214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</row>
    <row r="134" spans="1:12" x14ac:dyDescent="0.2">
      <c r="A134" s="234"/>
      <c r="B134" s="214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</row>
    <row r="135" spans="1:12" x14ac:dyDescent="0.2">
      <c r="A135" s="234"/>
      <c r="B135" s="214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</row>
    <row r="136" spans="1:12" x14ac:dyDescent="0.2">
      <c r="A136" s="234"/>
      <c r="B136" s="214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</row>
    <row r="137" spans="1:12" x14ac:dyDescent="0.2">
      <c r="A137" s="234"/>
      <c r="B137" s="214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</row>
    <row r="138" spans="1:12" x14ac:dyDescent="0.2">
      <c r="A138" s="234"/>
      <c r="B138" s="214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</row>
    <row r="139" spans="1:12" x14ac:dyDescent="0.2">
      <c r="A139" s="234"/>
      <c r="B139" s="214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</row>
    <row r="140" spans="1:12" x14ac:dyDescent="0.2">
      <c r="A140" s="234"/>
      <c r="B140" s="214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</row>
    <row r="141" spans="1:12" x14ac:dyDescent="0.2">
      <c r="A141" s="234"/>
      <c r="B141" s="214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</row>
    <row r="142" spans="1:12" x14ac:dyDescent="0.2">
      <c r="A142" s="234"/>
      <c r="B142" s="214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</row>
    <row r="143" spans="1:12" x14ac:dyDescent="0.2">
      <c r="A143" s="234"/>
      <c r="B143" s="214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</row>
    <row r="144" spans="1:12" x14ac:dyDescent="0.2">
      <c r="A144" s="234"/>
      <c r="B144" s="214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</row>
    <row r="145" spans="1:12" x14ac:dyDescent="0.2">
      <c r="A145" s="234"/>
      <c r="B145" s="214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</row>
    <row r="146" spans="1:12" x14ac:dyDescent="0.2">
      <c r="A146" s="234"/>
      <c r="B146" s="214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</row>
    <row r="147" spans="1:12" x14ac:dyDescent="0.2">
      <c r="A147" s="234"/>
      <c r="B147" s="214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</row>
    <row r="148" spans="1:12" x14ac:dyDescent="0.2">
      <c r="A148" s="234"/>
      <c r="B148" s="214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</row>
    <row r="149" spans="1:12" x14ac:dyDescent="0.2">
      <c r="A149" s="234"/>
      <c r="B149" s="214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</row>
    <row r="150" spans="1:12" x14ac:dyDescent="0.2">
      <c r="A150" s="234"/>
      <c r="B150" s="214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</row>
    <row r="151" spans="1:12" x14ac:dyDescent="0.2">
      <c r="A151" s="234"/>
      <c r="B151" s="214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</row>
    <row r="152" spans="1:12" x14ac:dyDescent="0.2">
      <c r="A152" s="234"/>
      <c r="B152" s="214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</row>
    <row r="153" spans="1:12" x14ac:dyDescent="0.2">
      <c r="A153" s="234"/>
      <c r="B153" s="214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</row>
    <row r="154" spans="1:12" x14ac:dyDescent="0.2">
      <c r="A154" s="234"/>
      <c r="B154" s="214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</row>
    <row r="155" spans="1:12" x14ac:dyDescent="0.2">
      <c r="A155" s="234"/>
      <c r="B155" s="214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</row>
    <row r="156" spans="1:12" x14ac:dyDescent="0.2">
      <c r="A156" s="234"/>
      <c r="B156" s="214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</row>
    <row r="157" spans="1:12" x14ac:dyDescent="0.2">
      <c r="A157" s="234"/>
      <c r="B157" s="214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</row>
    <row r="158" spans="1:12" x14ac:dyDescent="0.2">
      <c r="A158" s="234"/>
      <c r="B158" s="214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</row>
    <row r="159" spans="1:12" x14ac:dyDescent="0.2">
      <c r="A159" s="234"/>
      <c r="B159" s="214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</row>
    <row r="160" spans="1:12" x14ac:dyDescent="0.2">
      <c r="A160" s="234"/>
      <c r="B160" s="214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</row>
    <row r="161" spans="1:12" x14ac:dyDescent="0.2">
      <c r="A161" s="234"/>
      <c r="B161" s="214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</row>
    <row r="162" spans="1:12" x14ac:dyDescent="0.2">
      <c r="A162" s="234"/>
      <c r="B162" s="214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</row>
    <row r="163" spans="1:12" x14ac:dyDescent="0.2">
      <c r="A163" s="234"/>
      <c r="B163" s="214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</row>
    <row r="164" spans="1:12" x14ac:dyDescent="0.2">
      <c r="A164" s="234"/>
      <c r="B164" s="214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</row>
    <row r="165" spans="1:12" x14ac:dyDescent="0.2">
      <c r="A165" s="234"/>
      <c r="B165" s="214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</row>
    <row r="166" spans="1:12" x14ac:dyDescent="0.2">
      <c r="A166" s="234"/>
      <c r="B166" s="214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</row>
    <row r="167" spans="1:12" x14ac:dyDescent="0.2">
      <c r="A167" s="234"/>
      <c r="B167" s="214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</row>
    <row r="168" spans="1:12" x14ac:dyDescent="0.2">
      <c r="A168" s="234"/>
      <c r="B168" s="214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</row>
    <row r="169" spans="1:12" x14ac:dyDescent="0.2">
      <c r="A169" s="234"/>
      <c r="B169" s="214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</row>
    <row r="170" spans="1:12" x14ac:dyDescent="0.2">
      <c r="A170" s="234"/>
      <c r="B170" s="214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</row>
    <row r="171" spans="1:12" x14ac:dyDescent="0.2">
      <c r="A171" s="234"/>
      <c r="B171" s="214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</row>
    <row r="172" spans="1:12" x14ac:dyDescent="0.2">
      <c r="A172" s="234"/>
      <c r="B172" s="214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</row>
    <row r="173" spans="1:12" x14ac:dyDescent="0.2">
      <c r="A173" s="234"/>
      <c r="B173" s="214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</row>
    <row r="174" spans="1:12" x14ac:dyDescent="0.2">
      <c r="A174" s="234"/>
      <c r="B174" s="214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</row>
    <row r="175" spans="1:12" x14ac:dyDescent="0.2">
      <c r="A175" s="234"/>
      <c r="B175" s="214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</row>
    <row r="176" spans="1:12" x14ac:dyDescent="0.2">
      <c r="A176" s="234"/>
      <c r="B176" s="214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</row>
    <row r="177" spans="1:12" x14ac:dyDescent="0.2">
      <c r="A177" s="234"/>
      <c r="B177" s="214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</row>
    <row r="178" spans="1:12" x14ac:dyDescent="0.2">
      <c r="A178" s="234"/>
      <c r="B178" s="214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</row>
    <row r="179" spans="1:12" x14ac:dyDescent="0.2">
      <c r="A179" s="234"/>
      <c r="B179" s="214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</row>
    <row r="180" spans="1:12" x14ac:dyDescent="0.2">
      <c r="A180" s="234"/>
      <c r="B180" s="214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</row>
    <row r="181" spans="1:12" x14ac:dyDescent="0.2">
      <c r="A181" s="234"/>
      <c r="B181" s="214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</row>
    <row r="182" spans="1:12" x14ac:dyDescent="0.2">
      <c r="A182" s="234"/>
      <c r="B182" s="214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</row>
    <row r="183" spans="1:12" x14ac:dyDescent="0.2">
      <c r="A183" s="234"/>
      <c r="B183" s="214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</row>
    <row r="184" spans="1:12" x14ac:dyDescent="0.2">
      <c r="A184" s="234"/>
      <c r="B184" s="214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</row>
    <row r="185" spans="1:12" x14ac:dyDescent="0.2">
      <c r="A185" s="234"/>
      <c r="B185" s="214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</row>
    <row r="186" spans="1:12" x14ac:dyDescent="0.2">
      <c r="A186" s="234"/>
      <c r="B186" s="214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</row>
    <row r="187" spans="1:12" x14ac:dyDescent="0.2">
      <c r="A187" s="234"/>
      <c r="B187" s="214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</row>
    <row r="188" spans="1:12" x14ac:dyDescent="0.2">
      <c r="A188" s="234"/>
      <c r="B188" s="214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</row>
    <row r="189" spans="1:12" x14ac:dyDescent="0.2">
      <c r="A189" s="234"/>
      <c r="B189" s="214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</row>
    <row r="190" spans="1:12" x14ac:dyDescent="0.2">
      <c r="A190" s="234"/>
      <c r="B190" s="214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</row>
    <row r="191" spans="1:12" x14ac:dyDescent="0.2">
      <c r="A191" s="234"/>
      <c r="B191" s="214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</row>
    <row r="192" spans="1:12" x14ac:dyDescent="0.2">
      <c r="A192" s="234"/>
      <c r="B192" s="214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</row>
    <row r="193" spans="1:12" x14ac:dyDescent="0.2">
      <c r="A193" s="234"/>
      <c r="B193" s="214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</row>
    <row r="194" spans="1:12" x14ac:dyDescent="0.2">
      <c r="A194" s="234"/>
      <c r="B194" s="214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</row>
    <row r="195" spans="1:12" x14ac:dyDescent="0.2">
      <c r="A195" s="234"/>
      <c r="B195" s="214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</row>
    <row r="196" spans="1:12" x14ac:dyDescent="0.2">
      <c r="A196" s="234"/>
      <c r="B196" s="214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</row>
    <row r="197" spans="1:12" x14ac:dyDescent="0.2">
      <c r="A197" s="234"/>
      <c r="B197" s="214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</row>
    <row r="198" spans="1:12" x14ac:dyDescent="0.2">
      <c r="A198" s="234"/>
      <c r="B198" s="214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</row>
    <row r="199" spans="1:12" x14ac:dyDescent="0.2">
      <c r="A199" s="234"/>
      <c r="B199" s="214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</row>
    <row r="200" spans="1:12" x14ac:dyDescent="0.2">
      <c r="A200" s="234"/>
      <c r="B200" s="214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</row>
    <row r="201" spans="1:12" x14ac:dyDescent="0.2">
      <c r="A201" s="234"/>
      <c r="B201" s="214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</row>
    <row r="202" spans="1:12" x14ac:dyDescent="0.2">
      <c r="A202" s="234"/>
      <c r="B202" s="214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</row>
    <row r="203" spans="1:12" x14ac:dyDescent="0.2">
      <c r="A203" s="234"/>
      <c r="B203" s="214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</row>
    <row r="204" spans="1:12" x14ac:dyDescent="0.2">
      <c r="A204" s="234"/>
      <c r="B204" s="214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</row>
    <row r="205" spans="1:12" x14ac:dyDescent="0.2">
      <c r="A205" s="234"/>
      <c r="B205" s="214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</row>
    <row r="206" spans="1:12" x14ac:dyDescent="0.2">
      <c r="A206" s="234"/>
      <c r="B206" s="214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</row>
    <row r="207" spans="1:12" x14ac:dyDescent="0.2">
      <c r="A207" s="234"/>
      <c r="B207" s="214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</row>
    <row r="208" spans="1:12" x14ac:dyDescent="0.2">
      <c r="A208" s="234"/>
      <c r="B208" s="214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</row>
    <row r="209" spans="1:12" x14ac:dyDescent="0.2">
      <c r="A209" s="234"/>
      <c r="B209" s="214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</row>
    <row r="210" spans="1:12" x14ac:dyDescent="0.2">
      <c r="A210" s="234"/>
      <c r="B210" s="214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</row>
    <row r="211" spans="1:12" x14ac:dyDescent="0.2">
      <c r="A211" s="234"/>
      <c r="B211" s="214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</row>
    <row r="212" spans="1:12" x14ac:dyDescent="0.2">
      <c r="A212" s="234"/>
      <c r="B212" s="214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</row>
    <row r="213" spans="1:12" x14ac:dyDescent="0.2">
      <c r="A213" s="234"/>
      <c r="B213" s="214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</row>
    <row r="214" spans="1:12" x14ac:dyDescent="0.2">
      <c r="A214" s="234"/>
      <c r="B214" s="214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</row>
    <row r="215" spans="1:12" x14ac:dyDescent="0.2">
      <c r="A215" s="234"/>
      <c r="B215" s="214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</row>
    <row r="216" spans="1:12" x14ac:dyDescent="0.2">
      <c r="A216" s="234"/>
      <c r="B216" s="214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</row>
    <row r="217" spans="1:12" x14ac:dyDescent="0.2">
      <c r="A217" s="234"/>
      <c r="B217" s="214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</row>
    <row r="218" spans="1:12" x14ac:dyDescent="0.2">
      <c r="A218" s="234"/>
      <c r="B218" s="214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</row>
    <row r="219" spans="1:12" x14ac:dyDescent="0.2">
      <c r="A219" s="234"/>
      <c r="B219" s="214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</row>
    <row r="220" spans="1:12" x14ac:dyDescent="0.2">
      <c r="A220" s="234"/>
      <c r="B220" s="214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</row>
    <row r="221" spans="1:12" x14ac:dyDescent="0.2">
      <c r="A221" s="234"/>
      <c r="B221" s="214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</row>
    <row r="222" spans="1:12" x14ac:dyDescent="0.2">
      <c r="A222" s="234"/>
      <c r="B222" s="214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</row>
    <row r="223" spans="1:12" x14ac:dyDescent="0.2">
      <c r="A223" s="234"/>
      <c r="B223" s="214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</row>
    <row r="224" spans="1:12" x14ac:dyDescent="0.2">
      <c r="A224" s="234"/>
      <c r="B224" s="214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</row>
    <row r="225" spans="1:12" x14ac:dyDescent="0.2">
      <c r="A225" s="234"/>
      <c r="B225" s="214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</row>
    <row r="226" spans="1:12" x14ac:dyDescent="0.2">
      <c r="A226" s="234"/>
      <c r="B226" s="214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</row>
    <row r="227" spans="1:12" x14ac:dyDescent="0.2">
      <c r="A227" s="234"/>
      <c r="B227" s="214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</row>
    <row r="228" spans="1:12" x14ac:dyDescent="0.2">
      <c r="A228" s="234"/>
      <c r="B228" s="214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</row>
    <row r="229" spans="1:12" x14ac:dyDescent="0.2">
      <c r="A229" s="234"/>
      <c r="B229" s="214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</row>
    <row r="230" spans="1:12" x14ac:dyDescent="0.2">
      <c r="A230" s="234"/>
      <c r="B230" s="214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</row>
    <row r="231" spans="1:12" x14ac:dyDescent="0.2">
      <c r="A231" s="234"/>
      <c r="B231" s="214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</row>
    <row r="232" spans="1:12" x14ac:dyDescent="0.2">
      <c r="A232" s="234"/>
      <c r="B232" s="214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</row>
    <row r="233" spans="1:12" x14ac:dyDescent="0.2">
      <c r="A233" s="234"/>
      <c r="B233" s="214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</row>
    <row r="234" spans="1:12" x14ac:dyDescent="0.2">
      <c r="A234" s="234"/>
      <c r="B234" s="214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</row>
    <row r="235" spans="1:12" x14ac:dyDescent="0.2">
      <c r="A235" s="234"/>
      <c r="B235" s="214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</row>
    <row r="236" spans="1:12" x14ac:dyDescent="0.2">
      <c r="A236" s="234"/>
      <c r="B236" s="214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</row>
    <row r="237" spans="1:12" x14ac:dyDescent="0.2">
      <c r="A237" s="234"/>
      <c r="B237" s="214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</row>
    <row r="238" spans="1:12" x14ac:dyDescent="0.2">
      <c r="A238" s="234"/>
      <c r="B238" s="214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</row>
    <row r="239" spans="1:12" x14ac:dyDescent="0.2">
      <c r="A239" s="234"/>
      <c r="B239" s="214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</row>
    <row r="240" spans="1:12" x14ac:dyDescent="0.2">
      <c r="A240" s="234"/>
      <c r="B240" s="214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</row>
    <row r="241" spans="1:12" x14ac:dyDescent="0.2">
      <c r="A241" s="234"/>
      <c r="B241" s="214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</row>
    <row r="242" spans="1:12" x14ac:dyDescent="0.2">
      <c r="A242" s="234"/>
      <c r="B242" s="214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</row>
    <row r="243" spans="1:12" x14ac:dyDescent="0.2">
      <c r="A243" s="234"/>
      <c r="B243" s="214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</row>
    <row r="244" spans="1:12" x14ac:dyDescent="0.2">
      <c r="A244" s="234"/>
      <c r="B244" s="214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</row>
    <row r="245" spans="1:12" x14ac:dyDescent="0.2">
      <c r="A245" s="234"/>
      <c r="B245" s="214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</row>
    <row r="246" spans="1:12" x14ac:dyDescent="0.2">
      <c r="A246" s="234"/>
      <c r="B246" s="214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</row>
    <row r="247" spans="1:12" x14ac:dyDescent="0.2">
      <c r="A247" s="234"/>
      <c r="B247" s="214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</row>
    <row r="248" spans="1:12" x14ac:dyDescent="0.2">
      <c r="A248" s="234"/>
      <c r="B248" s="214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</row>
    <row r="249" spans="1:12" x14ac:dyDescent="0.2">
      <c r="A249" s="234"/>
      <c r="B249" s="214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</row>
    <row r="250" spans="1:12" x14ac:dyDescent="0.2">
      <c r="A250" s="234"/>
      <c r="B250" s="214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</row>
    <row r="251" spans="1:12" x14ac:dyDescent="0.2">
      <c r="A251" s="234"/>
      <c r="B251" s="214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</row>
    <row r="252" spans="1:12" x14ac:dyDescent="0.2">
      <c r="A252" s="234"/>
      <c r="B252" s="214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</row>
    <row r="253" spans="1:12" x14ac:dyDescent="0.2">
      <c r="A253" s="234"/>
      <c r="B253" s="214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</row>
    <row r="254" spans="1:12" x14ac:dyDescent="0.2">
      <c r="A254" s="234"/>
      <c r="B254" s="214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</row>
    <row r="255" spans="1:12" x14ac:dyDescent="0.2">
      <c r="A255" s="234"/>
      <c r="B255" s="214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</row>
    <row r="256" spans="1:12" x14ac:dyDescent="0.2">
      <c r="A256" s="234"/>
      <c r="B256" s="214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</row>
    <row r="257" spans="1:12" x14ac:dyDescent="0.2">
      <c r="A257" s="234"/>
      <c r="B257" s="214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</row>
    <row r="258" spans="1:12" x14ac:dyDescent="0.2">
      <c r="A258" s="234"/>
      <c r="B258" s="214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</row>
    <row r="259" spans="1:12" x14ac:dyDescent="0.2">
      <c r="A259" s="234"/>
      <c r="B259" s="214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</row>
    <row r="260" spans="1:12" x14ac:dyDescent="0.2">
      <c r="A260" s="234"/>
      <c r="B260" s="214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</row>
    <row r="261" spans="1:12" x14ac:dyDescent="0.2">
      <c r="A261" s="234"/>
      <c r="B261" s="214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</row>
    <row r="262" spans="1:12" x14ac:dyDescent="0.2">
      <c r="A262" s="234"/>
      <c r="B262" s="214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</row>
    <row r="263" spans="1:12" x14ac:dyDescent="0.2">
      <c r="A263" s="234"/>
      <c r="B263" s="214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</row>
    <row r="264" spans="1:12" x14ac:dyDescent="0.2">
      <c r="A264" s="234"/>
      <c r="B264" s="214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</row>
    <row r="265" spans="1:12" x14ac:dyDescent="0.2">
      <c r="A265" s="234"/>
      <c r="B265" s="214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</row>
    <row r="266" spans="1:12" x14ac:dyDescent="0.2">
      <c r="A266" s="234"/>
      <c r="B266" s="214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</row>
    <row r="267" spans="1:12" x14ac:dyDescent="0.2">
      <c r="A267" s="234"/>
      <c r="B267" s="214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</row>
    <row r="268" spans="1:12" x14ac:dyDescent="0.2">
      <c r="A268" s="234"/>
      <c r="B268" s="214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</row>
    <row r="269" spans="1:12" x14ac:dyDescent="0.2">
      <c r="A269" s="234"/>
      <c r="B269" s="214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</row>
    <row r="270" spans="1:12" x14ac:dyDescent="0.2">
      <c r="A270" s="234"/>
      <c r="B270" s="214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</row>
    <row r="271" spans="1:12" x14ac:dyDescent="0.2">
      <c r="A271" s="234"/>
      <c r="B271" s="214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</row>
    <row r="272" spans="1:12" x14ac:dyDescent="0.2">
      <c r="A272" s="234"/>
      <c r="B272" s="214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</row>
    <row r="273" spans="1:12" x14ac:dyDescent="0.2">
      <c r="A273" s="234"/>
      <c r="B273" s="214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</row>
    <row r="274" spans="1:12" x14ac:dyDescent="0.2">
      <c r="A274" s="234"/>
      <c r="B274" s="214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</row>
    <row r="275" spans="1:12" x14ac:dyDescent="0.2">
      <c r="A275" s="234"/>
      <c r="B275" s="214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</row>
    <row r="276" spans="1:12" x14ac:dyDescent="0.2">
      <c r="A276" s="234"/>
      <c r="B276" s="214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</row>
    <row r="277" spans="1:12" x14ac:dyDescent="0.2">
      <c r="A277" s="234"/>
      <c r="B277" s="214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</row>
    <row r="278" spans="1:12" x14ac:dyDescent="0.2">
      <c r="A278" s="234"/>
      <c r="B278" s="214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</row>
    <row r="279" spans="1:12" x14ac:dyDescent="0.2">
      <c r="A279" s="234"/>
      <c r="B279" s="214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</row>
    <row r="280" spans="1:12" x14ac:dyDescent="0.2">
      <c r="A280" s="234"/>
      <c r="B280" s="214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</row>
    <row r="281" spans="1:12" x14ac:dyDescent="0.2">
      <c r="A281" s="234"/>
      <c r="B281" s="214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</row>
    <row r="282" spans="1:12" x14ac:dyDescent="0.2">
      <c r="A282" s="234"/>
      <c r="B282" s="214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</row>
    <row r="283" spans="1:12" x14ac:dyDescent="0.2">
      <c r="A283" s="234"/>
      <c r="B283" s="214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</row>
    <row r="284" spans="1:12" x14ac:dyDescent="0.2">
      <c r="A284" s="234"/>
      <c r="B284" s="214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</row>
    <row r="285" spans="1:12" x14ac:dyDescent="0.2">
      <c r="A285" s="234"/>
      <c r="B285" s="214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</row>
    <row r="286" spans="1:12" x14ac:dyDescent="0.2">
      <c r="A286" s="234"/>
      <c r="B286" s="214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</row>
    <row r="287" spans="1:12" x14ac:dyDescent="0.2">
      <c r="A287" s="234"/>
      <c r="B287" s="214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</row>
    <row r="288" spans="1:12" x14ac:dyDescent="0.2">
      <c r="A288" s="234"/>
      <c r="B288" s="214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</row>
    <row r="289" spans="1:12" x14ac:dyDescent="0.2">
      <c r="A289" s="234"/>
      <c r="B289" s="214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</row>
    <row r="290" spans="1:12" x14ac:dyDescent="0.2">
      <c r="A290" s="234"/>
      <c r="B290" s="214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</row>
    <row r="291" spans="1:12" x14ac:dyDescent="0.2">
      <c r="A291" s="234"/>
      <c r="B291" s="214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</row>
    <row r="292" spans="1:12" x14ac:dyDescent="0.2">
      <c r="A292" s="234"/>
      <c r="B292" s="214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</row>
    <row r="293" spans="1:12" x14ac:dyDescent="0.2">
      <c r="A293" s="234"/>
      <c r="B293" s="214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</row>
    <row r="294" spans="1:12" x14ac:dyDescent="0.2">
      <c r="A294" s="234"/>
      <c r="B294" s="214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</row>
    <row r="295" spans="1:12" x14ac:dyDescent="0.2">
      <c r="A295" s="234"/>
      <c r="B295" s="214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</row>
    <row r="296" spans="1:12" x14ac:dyDescent="0.2">
      <c r="A296" s="234"/>
      <c r="B296" s="214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</row>
    <row r="297" spans="1:12" x14ac:dyDescent="0.2">
      <c r="A297" s="234"/>
      <c r="B297" s="214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</row>
    <row r="298" spans="1:12" x14ac:dyDescent="0.2">
      <c r="A298" s="234"/>
      <c r="B298" s="214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</row>
    <row r="299" spans="1:12" x14ac:dyDescent="0.2">
      <c r="A299" s="234"/>
      <c r="B299" s="214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</row>
    <row r="300" spans="1:12" x14ac:dyDescent="0.2">
      <c r="A300" s="234"/>
      <c r="B300" s="214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</row>
    <row r="301" spans="1:12" x14ac:dyDescent="0.2">
      <c r="A301" s="234"/>
      <c r="B301" s="214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</row>
    <row r="302" spans="1:12" x14ac:dyDescent="0.2">
      <c r="A302" s="234"/>
      <c r="B302" s="214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</row>
    <row r="303" spans="1:12" x14ac:dyDescent="0.2">
      <c r="A303" s="234"/>
      <c r="B303" s="214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</row>
    <row r="304" spans="1:12" x14ac:dyDescent="0.2">
      <c r="A304" s="234"/>
      <c r="B304" s="214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</row>
    <row r="305" spans="1:12" x14ac:dyDescent="0.2">
      <c r="A305" s="234"/>
      <c r="B305" s="214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</row>
    <row r="306" spans="1:12" x14ac:dyDescent="0.2">
      <c r="A306" s="234"/>
      <c r="B306" s="214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</row>
    <row r="307" spans="1:12" x14ac:dyDescent="0.2">
      <c r="A307" s="234"/>
      <c r="B307" s="214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</row>
    <row r="308" spans="1:12" x14ac:dyDescent="0.2">
      <c r="A308" s="234"/>
      <c r="B308" s="214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</row>
    <row r="309" spans="1:12" x14ac:dyDescent="0.2">
      <c r="A309" s="234"/>
      <c r="B309" s="214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</row>
    <row r="310" spans="1:12" x14ac:dyDescent="0.2">
      <c r="A310" s="234"/>
      <c r="B310" s="214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</row>
    <row r="311" spans="1:12" x14ac:dyDescent="0.2">
      <c r="A311" s="234"/>
      <c r="B311" s="214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</row>
    <row r="312" spans="1:12" x14ac:dyDescent="0.2">
      <c r="A312" s="234"/>
      <c r="B312" s="214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</row>
    <row r="313" spans="1:12" x14ac:dyDescent="0.2">
      <c r="A313" s="234"/>
      <c r="B313" s="214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</row>
    <row r="314" spans="1:12" x14ac:dyDescent="0.2">
      <c r="A314" s="234"/>
      <c r="B314" s="214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</row>
    <row r="315" spans="1:12" x14ac:dyDescent="0.2">
      <c r="A315" s="234"/>
      <c r="B315" s="214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</row>
    <row r="316" spans="1:12" x14ac:dyDescent="0.2">
      <c r="A316" s="234"/>
      <c r="B316" s="214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</row>
    <row r="317" spans="1:12" x14ac:dyDescent="0.2">
      <c r="A317" s="234"/>
      <c r="B317" s="214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</row>
    <row r="318" spans="1:12" x14ac:dyDescent="0.2">
      <c r="A318" s="234"/>
      <c r="B318" s="214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</row>
    <row r="319" spans="1:12" x14ac:dyDescent="0.2">
      <c r="A319" s="234"/>
      <c r="B319" s="214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</row>
    <row r="320" spans="1:12" x14ac:dyDescent="0.2">
      <c r="A320" s="234"/>
      <c r="B320" s="214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</row>
    <row r="321" spans="1:12" x14ac:dyDescent="0.2">
      <c r="A321" s="234"/>
      <c r="B321" s="214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</row>
    <row r="322" spans="1:12" x14ac:dyDescent="0.2">
      <c r="A322" s="234"/>
      <c r="B322" s="214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</row>
    <row r="323" spans="1:12" x14ac:dyDescent="0.2">
      <c r="A323" s="234"/>
      <c r="B323" s="214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</row>
    <row r="324" spans="1:12" x14ac:dyDescent="0.2">
      <c r="A324" s="234"/>
      <c r="B324" s="214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</row>
    <row r="325" spans="1:12" x14ac:dyDescent="0.2">
      <c r="A325" s="234"/>
      <c r="B325" s="214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</row>
    <row r="326" spans="1:12" x14ac:dyDescent="0.2">
      <c r="A326" s="234"/>
      <c r="B326" s="214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</row>
    <row r="327" spans="1:12" x14ac:dyDescent="0.2">
      <c r="A327" s="234"/>
      <c r="B327" s="214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</row>
    <row r="328" spans="1:12" x14ac:dyDescent="0.2">
      <c r="A328" s="234"/>
      <c r="B328" s="214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</row>
    <row r="329" spans="1:12" x14ac:dyDescent="0.2">
      <c r="A329" s="234"/>
      <c r="B329" s="214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</row>
    <row r="330" spans="1:12" x14ac:dyDescent="0.2">
      <c r="A330" s="234"/>
      <c r="B330" s="214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</row>
    <row r="331" spans="1:12" x14ac:dyDescent="0.2">
      <c r="A331" s="234"/>
      <c r="B331" s="214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</row>
    <row r="332" spans="1:12" x14ac:dyDescent="0.2">
      <c r="A332" s="234"/>
      <c r="B332" s="214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</row>
    <row r="333" spans="1:12" x14ac:dyDescent="0.2">
      <c r="A333" s="234"/>
      <c r="B333" s="214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</row>
    <row r="334" spans="1:12" x14ac:dyDescent="0.2">
      <c r="A334" s="234"/>
      <c r="B334" s="214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</row>
    <row r="335" spans="1:12" x14ac:dyDescent="0.2">
      <c r="A335" s="234"/>
      <c r="B335" s="214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</row>
    <row r="336" spans="1:12" x14ac:dyDescent="0.2">
      <c r="A336" s="234"/>
      <c r="B336" s="214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</row>
    <row r="337" spans="1:12" x14ac:dyDescent="0.2">
      <c r="A337" s="234"/>
      <c r="B337" s="214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</row>
    <row r="338" spans="1:12" x14ac:dyDescent="0.2">
      <c r="A338" s="234"/>
      <c r="B338" s="214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</row>
    <row r="339" spans="1:12" x14ac:dyDescent="0.2">
      <c r="A339" s="234"/>
      <c r="B339" s="214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</row>
    <row r="340" spans="1:12" x14ac:dyDescent="0.2">
      <c r="A340" s="234"/>
      <c r="B340" s="214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</row>
    <row r="341" spans="1:12" x14ac:dyDescent="0.2">
      <c r="A341" s="234"/>
      <c r="B341" s="214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</row>
    <row r="342" spans="1:12" x14ac:dyDescent="0.2">
      <c r="A342" s="234"/>
      <c r="B342" s="214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</row>
    <row r="343" spans="1:12" x14ac:dyDescent="0.2">
      <c r="A343" s="234"/>
      <c r="B343" s="214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</row>
    <row r="344" spans="1:12" x14ac:dyDescent="0.2">
      <c r="A344" s="234"/>
      <c r="B344" s="214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</row>
    <row r="345" spans="1:12" x14ac:dyDescent="0.2">
      <c r="A345" s="234"/>
      <c r="B345" s="214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</row>
    <row r="346" spans="1:12" x14ac:dyDescent="0.2">
      <c r="A346" s="234"/>
      <c r="B346" s="214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</row>
    <row r="347" spans="1:12" x14ac:dyDescent="0.2">
      <c r="A347" s="234"/>
      <c r="B347" s="214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</row>
    <row r="348" spans="1:12" x14ac:dyDescent="0.2">
      <c r="A348" s="234"/>
      <c r="B348" s="214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</row>
    <row r="349" spans="1:12" x14ac:dyDescent="0.2">
      <c r="A349" s="234"/>
      <c r="B349" s="214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</row>
    <row r="350" spans="1:12" x14ac:dyDescent="0.2">
      <c r="A350" s="234"/>
      <c r="B350" s="214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</row>
    <row r="351" spans="1:12" x14ac:dyDescent="0.2">
      <c r="A351" s="234"/>
      <c r="B351" s="214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</row>
    <row r="352" spans="1:12" x14ac:dyDescent="0.2">
      <c r="A352" s="234"/>
      <c r="B352" s="214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</row>
    <row r="353" spans="1:12" x14ac:dyDescent="0.2">
      <c r="A353" s="234"/>
      <c r="B353" s="214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</row>
    <row r="354" spans="1:12" x14ac:dyDescent="0.2">
      <c r="A354" s="234"/>
      <c r="B354" s="214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</row>
    <row r="355" spans="1:12" x14ac:dyDescent="0.2">
      <c r="A355" s="234"/>
      <c r="B355" s="214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</row>
    <row r="356" spans="1:12" x14ac:dyDescent="0.2">
      <c r="A356" s="234"/>
      <c r="B356" s="214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</row>
    <row r="357" spans="1:12" x14ac:dyDescent="0.2">
      <c r="A357" s="234"/>
      <c r="B357" s="214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</row>
    <row r="358" spans="1:12" x14ac:dyDescent="0.2">
      <c r="A358" s="234"/>
      <c r="B358" s="214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</row>
    <row r="359" spans="1:12" x14ac:dyDescent="0.2">
      <c r="A359" s="234"/>
      <c r="B359" s="214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</row>
    <row r="360" spans="1:12" x14ac:dyDescent="0.2">
      <c r="A360" s="234"/>
      <c r="B360" s="214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</row>
    <row r="361" spans="1:12" x14ac:dyDescent="0.2">
      <c r="A361" s="234"/>
      <c r="B361" s="214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</row>
    <row r="362" spans="1:12" x14ac:dyDescent="0.2">
      <c r="A362" s="234"/>
      <c r="B362" s="214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</row>
    <row r="363" spans="1:12" x14ac:dyDescent="0.2">
      <c r="A363" s="234"/>
      <c r="B363" s="214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</row>
    <row r="364" spans="1:12" x14ac:dyDescent="0.2">
      <c r="A364" s="234"/>
      <c r="B364" s="214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</row>
    <row r="365" spans="1:12" x14ac:dyDescent="0.2">
      <c r="A365" s="234"/>
      <c r="B365" s="214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</row>
    <row r="366" spans="1:12" x14ac:dyDescent="0.2">
      <c r="A366" s="234"/>
      <c r="B366" s="214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</row>
    <row r="367" spans="1:12" x14ac:dyDescent="0.2">
      <c r="A367" s="234"/>
      <c r="B367" s="214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</row>
    <row r="368" spans="1:12" x14ac:dyDescent="0.2">
      <c r="A368" s="234"/>
      <c r="B368" s="214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</row>
    <row r="369" spans="1:12" x14ac:dyDescent="0.2">
      <c r="A369" s="234"/>
      <c r="B369" s="214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</row>
    <row r="370" spans="1:12" x14ac:dyDescent="0.2">
      <c r="A370" s="234"/>
      <c r="B370" s="214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</row>
    <row r="371" spans="1:12" x14ac:dyDescent="0.2">
      <c r="A371" s="234"/>
      <c r="B371" s="214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</row>
    <row r="372" spans="1:12" x14ac:dyDescent="0.2">
      <c r="A372" s="234"/>
      <c r="B372" s="214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</row>
    <row r="373" spans="1:12" x14ac:dyDescent="0.2">
      <c r="A373" s="234"/>
      <c r="B373" s="214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</row>
    <row r="374" spans="1:12" x14ac:dyDescent="0.2">
      <c r="A374" s="234"/>
      <c r="B374" s="214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</row>
    <row r="375" spans="1:12" x14ac:dyDescent="0.2">
      <c r="A375" s="234"/>
      <c r="B375" s="214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</row>
    <row r="376" spans="1:12" x14ac:dyDescent="0.2">
      <c r="A376" s="234"/>
      <c r="B376" s="214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</row>
    <row r="377" spans="1:12" x14ac:dyDescent="0.2">
      <c r="A377" s="234"/>
      <c r="B377" s="214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</row>
    <row r="378" spans="1:12" x14ac:dyDescent="0.2">
      <c r="A378" s="234"/>
      <c r="B378" s="214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</row>
    <row r="379" spans="1:12" x14ac:dyDescent="0.2">
      <c r="A379" s="234"/>
      <c r="B379" s="214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</row>
    <row r="380" spans="1:12" x14ac:dyDescent="0.2">
      <c r="A380" s="234"/>
      <c r="B380" s="214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</row>
    <row r="381" spans="1:12" x14ac:dyDescent="0.2">
      <c r="A381" s="234"/>
      <c r="B381" s="214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</row>
    <row r="382" spans="1:12" x14ac:dyDescent="0.2">
      <c r="A382" s="234"/>
      <c r="B382" s="214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</row>
    <row r="383" spans="1:12" x14ac:dyDescent="0.2">
      <c r="A383" s="234"/>
      <c r="B383" s="214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</row>
    <row r="384" spans="1:12" x14ac:dyDescent="0.2">
      <c r="A384" s="234"/>
      <c r="B384" s="214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</row>
    <row r="385" spans="1:12" x14ac:dyDescent="0.2">
      <c r="A385" s="234"/>
      <c r="B385" s="214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</row>
    <row r="386" spans="1:12" x14ac:dyDescent="0.2">
      <c r="A386" s="234"/>
      <c r="B386" s="214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</row>
    <row r="387" spans="1:12" x14ac:dyDescent="0.2">
      <c r="A387" s="234"/>
      <c r="B387" s="214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</row>
    <row r="388" spans="1:12" x14ac:dyDescent="0.2">
      <c r="A388" s="234"/>
      <c r="B388" s="214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</row>
    <row r="389" spans="1:12" x14ac:dyDescent="0.2">
      <c r="A389" s="234"/>
      <c r="B389" s="214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</row>
    <row r="390" spans="1:12" x14ac:dyDescent="0.2">
      <c r="A390" s="234"/>
      <c r="B390" s="214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</row>
    <row r="391" spans="1:12" x14ac:dyDescent="0.2">
      <c r="A391" s="234"/>
      <c r="B391" s="214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</row>
    <row r="392" spans="1:12" x14ac:dyDescent="0.2">
      <c r="A392" s="234"/>
      <c r="B392" s="214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</row>
    <row r="393" spans="1:12" x14ac:dyDescent="0.2">
      <c r="A393" s="234"/>
      <c r="B393" s="214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</row>
    <row r="394" spans="1:12" x14ac:dyDescent="0.2">
      <c r="A394" s="234"/>
      <c r="B394" s="214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</row>
    <row r="395" spans="1:12" x14ac:dyDescent="0.2">
      <c r="A395" s="234"/>
      <c r="B395" s="214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</row>
    <row r="396" spans="1:12" x14ac:dyDescent="0.2">
      <c r="A396" s="234"/>
      <c r="B396" s="214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</row>
    <row r="397" spans="1:12" x14ac:dyDescent="0.2">
      <c r="A397" s="234"/>
      <c r="B397" s="214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</row>
    <row r="398" spans="1:12" x14ac:dyDescent="0.2">
      <c r="A398" s="234"/>
      <c r="B398" s="214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</row>
    <row r="399" spans="1:12" x14ac:dyDescent="0.2">
      <c r="A399" s="234"/>
      <c r="B399" s="214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</row>
    <row r="400" spans="1:12" x14ac:dyDescent="0.2">
      <c r="A400" s="234"/>
      <c r="B400" s="214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</row>
    <row r="401" spans="1:12" x14ac:dyDescent="0.2">
      <c r="A401" s="234"/>
      <c r="B401" s="214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</row>
    <row r="402" spans="1:12" x14ac:dyDescent="0.2">
      <c r="A402" s="234"/>
      <c r="B402" s="214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</row>
    <row r="403" spans="1:12" x14ac:dyDescent="0.2">
      <c r="A403" s="234"/>
      <c r="B403" s="214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</row>
    <row r="404" spans="1:12" x14ac:dyDescent="0.2">
      <c r="A404" s="234"/>
      <c r="B404" s="214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</row>
    <row r="405" spans="1:12" x14ac:dyDescent="0.2">
      <c r="A405" s="234"/>
      <c r="B405" s="214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</row>
    <row r="406" spans="1:12" x14ac:dyDescent="0.2">
      <c r="A406" s="234"/>
      <c r="B406" s="214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</row>
    <row r="407" spans="1:12" x14ac:dyDescent="0.2">
      <c r="A407" s="234"/>
      <c r="B407" s="214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</row>
    <row r="408" spans="1:12" x14ac:dyDescent="0.2">
      <c r="A408" s="234"/>
      <c r="B408" s="214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</row>
    <row r="409" spans="1:12" x14ac:dyDescent="0.2">
      <c r="A409" s="234"/>
      <c r="B409" s="214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</row>
    <row r="410" spans="1:12" x14ac:dyDescent="0.2">
      <c r="A410" s="234"/>
      <c r="B410" s="214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</row>
    <row r="411" spans="1:12" x14ac:dyDescent="0.2">
      <c r="A411" s="234"/>
      <c r="B411" s="214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</row>
    <row r="412" spans="1:12" x14ac:dyDescent="0.2">
      <c r="A412" s="234"/>
      <c r="B412" s="214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</row>
    <row r="413" spans="1:12" x14ac:dyDescent="0.2">
      <c r="A413" s="234"/>
      <c r="B413" s="214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</row>
    <row r="414" spans="1:12" x14ac:dyDescent="0.2">
      <c r="A414" s="234"/>
      <c r="B414" s="214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</row>
    <row r="415" spans="1:12" x14ac:dyDescent="0.2">
      <c r="A415" s="234"/>
      <c r="B415" s="214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</row>
    <row r="416" spans="1:12" x14ac:dyDescent="0.2">
      <c r="A416" s="234"/>
      <c r="B416" s="214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</row>
    <row r="417" spans="1:12" x14ac:dyDescent="0.2">
      <c r="A417" s="234"/>
      <c r="B417" s="214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</row>
  </sheetData>
  <mergeCells count="1">
    <mergeCell ref="A1:L1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84" firstPageNumber="3" orientation="landscape" useFirstPageNumber="1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6"/>
  <sheetViews>
    <sheetView tabSelected="1" workbookViewId="0">
      <selection activeCell="L56" sqref="L56"/>
    </sheetView>
  </sheetViews>
  <sheetFormatPr defaultRowHeight="15" x14ac:dyDescent="0.25"/>
  <cols>
    <col min="2" max="2" width="13.42578125" customWidth="1"/>
    <col min="3" max="3" width="22.85546875" customWidth="1"/>
    <col min="4" max="4" width="13.28515625" customWidth="1"/>
    <col min="5" max="5" width="5.5703125" customWidth="1"/>
    <col min="6" max="6" width="13" customWidth="1"/>
    <col min="7" max="8" width="12.5703125" customWidth="1"/>
    <col min="9" max="9" width="12.42578125" customWidth="1"/>
    <col min="10" max="10" width="11.7109375" customWidth="1"/>
    <col min="11" max="11" width="11.42578125" customWidth="1"/>
    <col min="12" max="12" width="11.85546875" customWidth="1"/>
  </cols>
  <sheetData>
    <row r="1" spans="1:12" x14ac:dyDescent="0.25">
      <c r="A1" s="1" t="s">
        <v>0</v>
      </c>
      <c r="B1" s="1"/>
      <c r="C1" s="1"/>
      <c r="D1" s="1"/>
    </row>
    <row r="2" spans="1:12" x14ac:dyDescent="0.25">
      <c r="G2" s="2"/>
      <c r="H2" s="2"/>
      <c r="I2" s="2"/>
      <c r="J2" s="2"/>
      <c r="K2" s="2"/>
    </row>
    <row r="3" spans="1:12" x14ac:dyDescent="0.25">
      <c r="A3" s="3" t="s">
        <v>328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 s="3" t="s">
        <v>329</v>
      </c>
      <c r="B4" s="3"/>
      <c r="C4" s="3"/>
      <c r="D4" s="3"/>
      <c r="E4" s="4"/>
      <c r="F4" s="4"/>
      <c r="G4" s="2"/>
      <c r="H4" s="2"/>
      <c r="I4" s="2"/>
      <c r="J4" s="2"/>
    </row>
    <row r="5" spans="1:12" x14ac:dyDescent="0.25">
      <c r="A5" s="5"/>
      <c r="B5" s="6"/>
      <c r="C5" s="7"/>
      <c r="D5" s="6"/>
      <c r="E5" s="22" t="s">
        <v>307</v>
      </c>
      <c r="F5" s="9" t="s">
        <v>1</v>
      </c>
      <c r="G5" s="10" t="s">
        <v>2</v>
      </c>
      <c r="H5" s="10" t="s">
        <v>3</v>
      </c>
      <c r="I5" s="10" t="s">
        <v>4</v>
      </c>
      <c r="J5" s="10" t="s">
        <v>4</v>
      </c>
      <c r="K5" s="9" t="s">
        <v>4</v>
      </c>
      <c r="L5" s="9" t="s">
        <v>4</v>
      </c>
    </row>
    <row r="6" spans="1:12" x14ac:dyDescent="0.25">
      <c r="A6" s="11" t="s">
        <v>5</v>
      </c>
      <c r="B6" s="2"/>
      <c r="C6" s="4">
        <v>185.81</v>
      </c>
      <c r="D6" s="2"/>
      <c r="E6" s="12"/>
      <c r="F6" s="13" t="s">
        <v>6</v>
      </c>
      <c r="G6" s="14" t="s">
        <v>7</v>
      </c>
      <c r="H6" s="15" t="s">
        <v>8</v>
      </c>
      <c r="I6" s="16" t="s">
        <v>9</v>
      </c>
      <c r="J6" s="16" t="s">
        <v>9</v>
      </c>
      <c r="K6" s="17" t="s">
        <v>10</v>
      </c>
      <c r="L6" s="17" t="s">
        <v>10</v>
      </c>
    </row>
    <row r="7" spans="1:12" x14ac:dyDescent="0.25">
      <c r="A7" s="18"/>
      <c r="B7" s="19"/>
      <c r="C7" s="20" t="s">
        <v>11</v>
      </c>
      <c r="D7" s="20" t="s">
        <v>12</v>
      </c>
      <c r="E7" s="21"/>
      <c r="F7" s="22" t="s">
        <v>13</v>
      </c>
      <c r="G7" s="23"/>
      <c r="H7" s="23" t="s">
        <v>14</v>
      </c>
      <c r="I7" s="23" t="s">
        <v>15</v>
      </c>
      <c r="J7" s="23" t="s">
        <v>302</v>
      </c>
      <c r="K7" s="22" t="s">
        <v>28</v>
      </c>
      <c r="L7" s="22" t="s">
        <v>320</v>
      </c>
    </row>
    <row r="8" spans="1:12" x14ac:dyDescent="0.25">
      <c r="A8" s="24" t="s">
        <v>16</v>
      </c>
      <c r="B8" s="4"/>
      <c r="E8" s="25"/>
      <c r="F8" s="26"/>
      <c r="G8" s="27"/>
      <c r="H8" s="27"/>
      <c r="I8" s="27"/>
      <c r="J8" s="27"/>
      <c r="K8" s="26"/>
      <c r="L8" s="26"/>
    </row>
    <row r="9" spans="1:12" x14ac:dyDescent="0.25">
      <c r="A9" s="28"/>
      <c r="B9" s="29"/>
      <c r="C9" s="30" t="s">
        <v>370</v>
      </c>
      <c r="D9" s="31">
        <v>77299.199999999997</v>
      </c>
      <c r="E9" s="25">
        <v>12</v>
      </c>
      <c r="F9" s="32">
        <v>927573.16</v>
      </c>
      <c r="G9" s="27"/>
      <c r="H9" s="27"/>
      <c r="I9" s="27"/>
      <c r="J9" s="27"/>
      <c r="K9" s="25"/>
      <c r="L9" s="25"/>
    </row>
    <row r="10" spans="1:12" x14ac:dyDescent="0.25">
      <c r="A10" s="35" t="s">
        <v>148</v>
      </c>
      <c r="B10" s="2"/>
      <c r="C10" s="2"/>
      <c r="D10" s="33"/>
      <c r="E10" s="25">
        <v>0</v>
      </c>
      <c r="F10" s="34">
        <v>216032.92</v>
      </c>
      <c r="G10" s="27"/>
      <c r="H10" s="27"/>
      <c r="I10" s="27"/>
      <c r="J10" s="27"/>
      <c r="K10" s="26"/>
      <c r="L10" s="26"/>
    </row>
    <row r="11" spans="1:12" x14ac:dyDescent="0.25">
      <c r="A11" s="35" t="s">
        <v>149</v>
      </c>
      <c r="B11" s="30"/>
      <c r="C11" s="30"/>
      <c r="D11" s="30"/>
      <c r="E11" s="25"/>
      <c r="F11" s="34">
        <v>58198.95</v>
      </c>
      <c r="G11" s="14"/>
      <c r="H11" s="36"/>
      <c r="I11" s="27"/>
      <c r="J11" s="27"/>
      <c r="K11" s="26"/>
      <c r="L11" s="26"/>
    </row>
    <row r="12" spans="1:12" x14ac:dyDescent="0.25">
      <c r="A12" s="35" t="s">
        <v>150</v>
      </c>
      <c r="B12" s="30"/>
      <c r="C12" s="30"/>
      <c r="D12" s="30"/>
      <c r="E12" s="25"/>
      <c r="F12" s="34"/>
      <c r="G12" s="27"/>
      <c r="H12" s="27"/>
      <c r="I12" s="27"/>
      <c r="J12" s="27"/>
      <c r="K12" s="26"/>
      <c r="L12" s="26"/>
    </row>
    <row r="13" spans="1:12" x14ac:dyDescent="0.25">
      <c r="A13" s="35" t="s">
        <v>151</v>
      </c>
      <c r="B13" s="30"/>
      <c r="C13" s="30"/>
      <c r="D13" s="30"/>
      <c r="E13" s="25"/>
      <c r="F13" s="34"/>
      <c r="G13" s="27"/>
      <c r="H13" s="27"/>
      <c r="I13" s="27"/>
      <c r="J13" s="27"/>
      <c r="K13" s="26"/>
      <c r="L13" s="26"/>
    </row>
    <row r="14" spans="1:12" x14ac:dyDescent="0.25">
      <c r="A14" s="35"/>
      <c r="B14" s="30"/>
      <c r="C14" s="30"/>
      <c r="D14" s="30"/>
      <c r="E14" s="25"/>
      <c r="F14" s="34"/>
      <c r="G14" s="27"/>
      <c r="H14" s="27"/>
      <c r="I14" s="27"/>
      <c r="J14" s="27"/>
      <c r="K14" s="26"/>
      <c r="L14" s="26"/>
    </row>
    <row r="15" spans="1:12" x14ac:dyDescent="0.25">
      <c r="A15" s="35"/>
      <c r="D15" s="33"/>
      <c r="E15" s="25"/>
      <c r="F15" s="37"/>
      <c r="G15" s="27"/>
      <c r="H15" s="27"/>
      <c r="I15" s="27"/>
      <c r="J15" s="27"/>
      <c r="K15" s="26"/>
      <c r="L15" s="26"/>
    </row>
    <row r="16" spans="1:12" x14ac:dyDescent="0.25">
      <c r="A16" s="28" t="s">
        <v>17</v>
      </c>
      <c r="B16" s="29"/>
      <c r="E16" s="25"/>
      <c r="F16" s="38"/>
      <c r="G16" s="27"/>
      <c r="H16" s="27"/>
      <c r="I16" s="27"/>
      <c r="J16" s="27"/>
      <c r="K16" s="26"/>
      <c r="L16" s="26"/>
    </row>
    <row r="17" spans="1:12" x14ac:dyDescent="0.25">
      <c r="A17" s="39"/>
      <c r="C17" s="30" t="s">
        <v>371</v>
      </c>
      <c r="D17" s="40">
        <v>41621.870000000003</v>
      </c>
      <c r="E17" s="25">
        <v>11</v>
      </c>
      <c r="F17" s="41"/>
      <c r="G17" s="42">
        <v>457840.6</v>
      </c>
      <c r="H17" s="43"/>
      <c r="I17" s="43"/>
      <c r="J17" s="43"/>
      <c r="K17" s="26"/>
      <c r="L17" s="26"/>
    </row>
    <row r="18" spans="1:12" x14ac:dyDescent="0.25">
      <c r="A18" s="11"/>
      <c r="B18" s="2"/>
      <c r="C18" s="30" t="s">
        <v>372</v>
      </c>
      <c r="D18" s="40">
        <v>2276.1999999999998</v>
      </c>
      <c r="E18" s="25">
        <v>10</v>
      </c>
      <c r="F18" s="41"/>
      <c r="G18" s="42">
        <v>22761.96</v>
      </c>
      <c r="H18" s="43"/>
      <c r="I18" s="43"/>
      <c r="J18" s="43"/>
      <c r="K18" s="26"/>
      <c r="L18" s="26"/>
    </row>
    <row r="19" spans="1:12" x14ac:dyDescent="0.25">
      <c r="A19" s="35" t="s">
        <v>333</v>
      </c>
      <c r="B19" s="30"/>
      <c r="C19" s="30" t="s">
        <v>373</v>
      </c>
      <c r="D19" s="42">
        <v>1552.86</v>
      </c>
      <c r="E19" s="25">
        <v>8</v>
      </c>
      <c r="F19" s="41"/>
      <c r="G19" s="41"/>
      <c r="H19" s="34">
        <v>12422.85</v>
      </c>
      <c r="I19" s="44"/>
      <c r="J19" s="44"/>
      <c r="K19" s="26"/>
      <c r="L19" s="26"/>
    </row>
    <row r="20" spans="1:12" x14ac:dyDescent="0.25">
      <c r="A20" s="35" t="s">
        <v>18</v>
      </c>
      <c r="B20" s="30"/>
      <c r="C20" s="45"/>
      <c r="D20" s="46">
        <v>2452.7199999999998</v>
      </c>
      <c r="E20" s="25"/>
      <c r="F20" s="41"/>
      <c r="G20" s="47"/>
      <c r="H20" s="36">
        <v>2452.7199999999998</v>
      </c>
      <c r="I20" s="43"/>
      <c r="J20" s="43"/>
      <c r="K20" s="48"/>
      <c r="L20" s="48"/>
    </row>
    <row r="21" spans="1:12" x14ac:dyDescent="0.25">
      <c r="A21" s="49" t="s">
        <v>19</v>
      </c>
      <c r="B21" s="50"/>
      <c r="C21" s="29"/>
      <c r="D21" s="29"/>
      <c r="E21" s="51"/>
      <c r="F21" s="52"/>
      <c r="G21" s="53"/>
      <c r="H21" s="54"/>
      <c r="I21" s="54"/>
      <c r="J21" s="51"/>
      <c r="K21" s="26"/>
      <c r="L21" s="26"/>
    </row>
    <row r="22" spans="1:12" x14ac:dyDescent="0.25">
      <c r="A22" s="35" t="s">
        <v>20</v>
      </c>
      <c r="B22" s="30"/>
      <c r="C22" s="30" t="s">
        <v>21</v>
      </c>
      <c r="D22" s="30"/>
      <c r="E22" s="44"/>
      <c r="F22" s="41"/>
      <c r="G22" s="47"/>
      <c r="H22" s="43"/>
      <c r="I22" s="36">
        <v>40394.19</v>
      </c>
      <c r="J22" s="36"/>
      <c r="K22" s="26"/>
      <c r="L22" s="26"/>
    </row>
    <row r="23" spans="1:12" x14ac:dyDescent="0.25">
      <c r="A23" s="55" t="s">
        <v>22</v>
      </c>
      <c r="B23" s="45"/>
      <c r="C23" s="45" t="s">
        <v>374</v>
      </c>
      <c r="D23" s="56">
        <v>4227.22</v>
      </c>
      <c r="E23" s="13">
        <v>12</v>
      </c>
      <c r="F23" s="57"/>
      <c r="G23" s="58"/>
      <c r="H23" s="59"/>
      <c r="I23" s="60">
        <v>50726.65</v>
      </c>
      <c r="J23" s="60"/>
      <c r="K23" s="48"/>
      <c r="L23" s="48"/>
    </row>
    <row r="24" spans="1:12" x14ac:dyDescent="0.25">
      <c r="A24" s="35" t="s">
        <v>375</v>
      </c>
      <c r="B24" s="30"/>
      <c r="C24" s="30"/>
      <c r="D24" s="351">
        <v>424.71</v>
      </c>
      <c r="E24" s="25">
        <v>6</v>
      </c>
      <c r="F24" s="34">
        <v>0</v>
      </c>
      <c r="G24" s="47"/>
      <c r="H24" s="43"/>
      <c r="I24" s="43"/>
      <c r="J24" s="36">
        <v>2548.2800000000002</v>
      </c>
      <c r="K24" s="34"/>
      <c r="L24" s="34"/>
    </row>
    <row r="25" spans="1:12" x14ac:dyDescent="0.25">
      <c r="A25" s="35" t="s">
        <v>376</v>
      </c>
      <c r="B25" s="30"/>
      <c r="C25" s="30"/>
      <c r="D25" s="355">
        <v>902.52</v>
      </c>
      <c r="E25" s="25">
        <v>6</v>
      </c>
      <c r="F25" s="32">
        <v>0</v>
      </c>
      <c r="G25" s="47"/>
      <c r="H25" s="43"/>
      <c r="I25" s="43"/>
      <c r="J25" s="36">
        <v>5415.08</v>
      </c>
      <c r="K25" s="34" t="s">
        <v>310</v>
      </c>
      <c r="L25" s="34"/>
    </row>
    <row r="26" spans="1:12" x14ac:dyDescent="0.25">
      <c r="A26" s="35" t="s">
        <v>377</v>
      </c>
      <c r="B26" s="267"/>
      <c r="C26" s="267"/>
      <c r="D26" s="96">
        <v>796.34</v>
      </c>
      <c r="E26" s="356">
        <v>4</v>
      </c>
      <c r="F26" s="26"/>
      <c r="G26" s="27"/>
      <c r="H26" s="27"/>
      <c r="I26" s="27"/>
      <c r="J26" s="95">
        <v>3185.35</v>
      </c>
      <c r="K26" s="62"/>
      <c r="L26" s="34"/>
    </row>
    <row r="27" spans="1:12" x14ac:dyDescent="0.25">
      <c r="A27" s="35" t="s">
        <v>378</v>
      </c>
      <c r="B27" s="267"/>
      <c r="C27" s="267"/>
      <c r="D27" s="96">
        <v>318.52999999999997</v>
      </c>
      <c r="E27" s="356">
        <v>10</v>
      </c>
      <c r="F27" s="26"/>
      <c r="G27" s="27"/>
      <c r="H27" s="27"/>
      <c r="I27" s="27"/>
      <c r="J27" s="95">
        <v>3185.35</v>
      </c>
      <c r="K27" s="62"/>
      <c r="L27" s="34"/>
    </row>
    <row r="28" spans="1:12" x14ac:dyDescent="0.25">
      <c r="A28" s="24" t="s">
        <v>303</v>
      </c>
      <c r="E28" s="26"/>
      <c r="F28" s="26"/>
      <c r="G28" s="27"/>
      <c r="H28" s="27"/>
      <c r="I28" s="27"/>
      <c r="J28" s="27" t="s">
        <v>310</v>
      </c>
      <c r="K28" s="62">
        <v>170382.91</v>
      </c>
      <c r="L28" s="62"/>
    </row>
    <row r="29" spans="1:12" x14ac:dyDescent="0.25">
      <c r="A29" s="24" t="s">
        <v>320</v>
      </c>
      <c r="B29" s="2"/>
      <c r="C29" s="2"/>
      <c r="D29" s="2"/>
      <c r="E29" s="11"/>
      <c r="F29" s="32"/>
      <c r="G29" s="64"/>
      <c r="H29" s="27"/>
      <c r="I29" s="27"/>
      <c r="J29" s="27"/>
      <c r="K29" s="62"/>
      <c r="L29" s="62">
        <v>14360.61</v>
      </c>
    </row>
    <row r="30" spans="1:12" x14ac:dyDescent="0.25">
      <c r="A30" s="24"/>
      <c r="B30" s="2"/>
      <c r="C30" s="2"/>
      <c r="D30" s="2"/>
      <c r="E30" s="11"/>
      <c r="F30" s="346"/>
      <c r="G30" s="347"/>
      <c r="H30" s="48"/>
      <c r="I30" s="48"/>
      <c r="J30" s="48"/>
      <c r="K30" s="48"/>
      <c r="L30" s="348"/>
    </row>
    <row r="31" spans="1:12" x14ac:dyDescent="0.25">
      <c r="A31" s="5"/>
      <c r="B31" s="6" t="s">
        <v>23</v>
      </c>
      <c r="C31" s="6"/>
      <c r="D31" s="66"/>
      <c r="E31" s="8"/>
      <c r="F31" s="63">
        <v>1207777.56</v>
      </c>
      <c r="G31" s="60">
        <f>SUM(G17:G29)</f>
        <v>480602.56</v>
      </c>
      <c r="H31" s="345">
        <f>SUM(H19:H29)</f>
        <v>14875.57</v>
      </c>
      <c r="I31" s="60">
        <f>SUM(I22:I29)</f>
        <v>91120.84</v>
      </c>
      <c r="J31" s="60">
        <f>SUM(J22:J29)</f>
        <v>14334.060000000001</v>
      </c>
      <c r="K31" s="97">
        <v>170382.908</v>
      </c>
      <c r="L31" s="97">
        <f>SUM(L24:L30)</f>
        <v>14360.61</v>
      </c>
    </row>
    <row r="32" spans="1:12" x14ac:dyDescent="0.25">
      <c r="B32" s="1" t="s">
        <v>330</v>
      </c>
      <c r="C32" s="1"/>
      <c r="D32" s="1"/>
      <c r="F32" s="69">
        <f>SUM(F31:L31)</f>
        <v>1993454.1080000005</v>
      </c>
      <c r="G32" s="70"/>
      <c r="K32" s="71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1" spans="1:16" x14ac:dyDescent="0.25">
      <c r="A41" s="72" t="s">
        <v>331</v>
      </c>
    </row>
    <row r="42" spans="1:16" x14ac:dyDescent="0.25">
      <c r="A42" s="73"/>
      <c r="B42" s="20"/>
      <c r="C42" s="20"/>
      <c r="D42" s="74">
        <v>2024</v>
      </c>
      <c r="E42" s="20"/>
      <c r="F42" s="20"/>
      <c r="G42" s="20"/>
      <c r="H42" s="10">
        <v>2025</v>
      </c>
      <c r="P42" s="104"/>
    </row>
    <row r="43" spans="1:16" x14ac:dyDescent="0.25">
      <c r="A43" s="39"/>
      <c r="B43" s="30"/>
      <c r="C43" s="30"/>
      <c r="D43" s="30"/>
      <c r="E43" s="30"/>
      <c r="F43" s="30"/>
      <c r="G43" s="30"/>
      <c r="H43" s="14"/>
      <c r="I43" s="33"/>
      <c r="J43" s="33"/>
      <c r="O43" s="104"/>
      <c r="P43" s="104"/>
    </row>
    <row r="44" spans="1:16" x14ac:dyDescent="0.25">
      <c r="A44" s="300" t="s">
        <v>6</v>
      </c>
      <c r="B44" s="30"/>
      <c r="C44" s="30"/>
      <c r="D44" s="30"/>
      <c r="E44" s="30"/>
      <c r="F44" s="30"/>
      <c r="G44" s="30"/>
      <c r="H44" s="14"/>
      <c r="I44" s="75"/>
      <c r="J44" s="75"/>
    </row>
    <row r="45" spans="1:16" x14ac:dyDescent="0.25">
      <c r="A45" s="35" t="s">
        <v>24</v>
      </c>
      <c r="B45" s="30" t="s">
        <v>379</v>
      </c>
      <c r="C45" s="354">
        <v>77297.759999999995</v>
      </c>
      <c r="D45" s="40">
        <v>927573.16</v>
      </c>
      <c r="E45" s="30">
        <v>12</v>
      </c>
      <c r="F45" s="30" t="s">
        <v>379</v>
      </c>
      <c r="G45" s="31">
        <v>77297.759999999995</v>
      </c>
      <c r="H45" s="42">
        <v>927573.16</v>
      </c>
      <c r="I45" s="75"/>
      <c r="J45" s="75"/>
    </row>
    <row r="46" spans="1:16" x14ac:dyDescent="0.25">
      <c r="A46" s="35" t="s">
        <v>215</v>
      </c>
      <c r="D46" s="31">
        <v>280204.40000000002</v>
      </c>
      <c r="E46" s="30"/>
      <c r="F46" s="30"/>
      <c r="G46" s="33"/>
      <c r="H46" s="36">
        <v>280204.40000000002</v>
      </c>
      <c r="I46" s="75"/>
      <c r="J46" s="75"/>
    </row>
    <row r="47" spans="1:16" x14ac:dyDescent="0.25">
      <c r="A47" s="35" t="s">
        <v>311</v>
      </c>
      <c r="D47" s="31"/>
      <c r="E47" s="30"/>
      <c r="F47" s="30"/>
      <c r="G47" s="33"/>
      <c r="H47" s="36"/>
      <c r="I47" s="75"/>
      <c r="J47" s="75"/>
    </row>
    <row r="48" spans="1:16" x14ac:dyDescent="0.25">
      <c r="A48" s="300" t="s">
        <v>313</v>
      </c>
      <c r="B48" s="350"/>
      <c r="D48" s="301">
        <f>SUM(D45:D47)</f>
        <v>1207777.56</v>
      </c>
      <c r="E48" s="30"/>
      <c r="F48" s="30"/>
      <c r="G48" s="33"/>
      <c r="H48" s="302">
        <f>SUM(H45:H47)</f>
        <v>1207777.56</v>
      </c>
      <c r="I48" s="75"/>
      <c r="J48" s="75"/>
    </row>
    <row r="49" spans="1:10" x14ac:dyDescent="0.25">
      <c r="A49" s="300"/>
      <c r="B49" s="350"/>
      <c r="D49" s="301"/>
      <c r="E49" s="30"/>
      <c r="F49" s="30"/>
      <c r="G49" s="33"/>
      <c r="H49" s="302"/>
      <c r="I49" s="75"/>
      <c r="J49" s="75"/>
    </row>
    <row r="50" spans="1:10" x14ac:dyDescent="0.25">
      <c r="A50" s="28" t="s">
        <v>25</v>
      </c>
      <c r="B50" s="1"/>
      <c r="D50" s="104"/>
      <c r="H50" s="27"/>
    </row>
    <row r="51" spans="1:10" x14ac:dyDescent="0.25">
      <c r="A51" s="35"/>
      <c r="B51" s="30" t="s">
        <v>371</v>
      </c>
      <c r="C51" s="353">
        <v>41621.870000000003</v>
      </c>
      <c r="D51" s="40">
        <v>457840.6</v>
      </c>
      <c r="E51" s="30">
        <v>11</v>
      </c>
      <c r="F51" s="30" t="s">
        <v>371</v>
      </c>
      <c r="G51" s="40">
        <v>41621.870000000003</v>
      </c>
      <c r="H51" s="42">
        <v>457840.6</v>
      </c>
    </row>
    <row r="52" spans="1:10" x14ac:dyDescent="0.25">
      <c r="A52" s="35"/>
      <c r="B52" s="30" t="s">
        <v>372</v>
      </c>
      <c r="C52" s="352">
        <v>2276.1999999999998</v>
      </c>
      <c r="D52" s="31">
        <v>22761.96</v>
      </c>
      <c r="E52" s="30">
        <v>10</v>
      </c>
      <c r="F52" s="30"/>
      <c r="G52" s="33"/>
      <c r="H52" s="36">
        <v>22761.96</v>
      </c>
      <c r="I52" s="75"/>
      <c r="J52" s="75"/>
    </row>
    <row r="53" spans="1:10" x14ac:dyDescent="0.25">
      <c r="A53" s="35" t="s">
        <v>312</v>
      </c>
      <c r="B53" s="30"/>
      <c r="C53" s="30"/>
      <c r="D53" s="33">
        <v>14875.574000000001</v>
      </c>
      <c r="E53" s="30"/>
      <c r="G53" s="75"/>
      <c r="H53" s="36">
        <v>14875.574000000001</v>
      </c>
      <c r="I53" s="75"/>
      <c r="J53" s="75"/>
    </row>
    <row r="54" spans="1:10" x14ac:dyDescent="0.25">
      <c r="A54" s="28" t="s">
        <v>26</v>
      </c>
      <c r="B54" s="29"/>
      <c r="C54" s="29"/>
      <c r="H54" s="27"/>
      <c r="I54" s="75"/>
      <c r="J54" s="75"/>
    </row>
    <row r="55" spans="1:10" x14ac:dyDescent="0.25">
      <c r="A55" s="35" t="s">
        <v>27</v>
      </c>
      <c r="B55" s="30"/>
      <c r="C55" s="30"/>
      <c r="D55" s="33">
        <v>14334.06</v>
      </c>
      <c r="E55" s="30"/>
      <c r="F55" s="30"/>
      <c r="G55" s="33"/>
      <c r="H55" s="36">
        <v>14334.06</v>
      </c>
      <c r="I55" s="75"/>
      <c r="J55" s="75"/>
    </row>
    <row r="56" spans="1:10" x14ac:dyDescent="0.25">
      <c r="A56" s="35" t="s">
        <v>20</v>
      </c>
      <c r="D56" s="33">
        <v>91120.843999999997</v>
      </c>
      <c r="H56" s="36">
        <v>91120.843999999997</v>
      </c>
      <c r="I56" s="75"/>
      <c r="J56" s="75"/>
    </row>
    <row r="57" spans="1:10" x14ac:dyDescent="0.25">
      <c r="A57" s="35" t="s">
        <v>314</v>
      </c>
      <c r="D57" s="33">
        <v>14360.61</v>
      </c>
      <c r="H57" s="36">
        <v>14360.61</v>
      </c>
      <c r="I57" s="75"/>
      <c r="J57" s="75"/>
    </row>
    <row r="58" spans="1:10" x14ac:dyDescent="0.25">
      <c r="A58" s="35"/>
      <c r="D58" s="33"/>
      <c r="H58" s="36">
        <v>0</v>
      </c>
      <c r="I58" s="2"/>
      <c r="J58" s="2"/>
    </row>
    <row r="59" spans="1:10" x14ac:dyDescent="0.25">
      <c r="A59" s="55"/>
      <c r="B59" s="30"/>
      <c r="C59" s="30"/>
      <c r="D59" s="33"/>
      <c r="E59" s="30"/>
      <c r="G59" s="33"/>
      <c r="H59" s="36"/>
      <c r="I59" s="2"/>
      <c r="J59" s="2"/>
    </row>
    <row r="60" spans="1:10" x14ac:dyDescent="0.25">
      <c r="A60" s="18"/>
      <c r="B60" s="19"/>
      <c r="C60" s="19"/>
      <c r="D60" s="76">
        <f>SUM(D48:D59)</f>
        <v>1823071.2080000003</v>
      </c>
      <c r="E60" s="19"/>
      <c r="F60" s="19"/>
      <c r="G60" s="77"/>
      <c r="H60" s="78">
        <f>SUM(H48:H59)</f>
        <v>1823071.2080000003</v>
      </c>
      <c r="I60" s="2"/>
      <c r="J60" s="2"/>
    </row>
    <row r="61" spans="1:10" x14ac:dyDescent="0.25"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</row>
    <row r="63" spans="1:10" x14ac:dyDescent="0.25">
      <c r="A63" s="30" t="s">
        <v>369</v>
      </c>
      <c r="B63" s="30"/>
      <c r="C63" s="30"/>
      <c r="D63" s="30"/>
      <c r="E63" s="30"/>
      <c r="F63" s="30" t="s">
        <v>295</v>
      </c>
      <c r="G63" s="30"/>
      <c r="H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</sheetData>
  <pageMargins left="0.7" right="0.7" top="0.75" bottom="0.75" header="0.3" footer="0.3"/>
  <pageSetup paperSize="9" scale="87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57"/>
  <sheetViews>
    <sheetView topLeftCell="A130" zoomScale="106" zoomScaleNormal="106" workbookViewId="0">
      <selection activeCell="K39" sqref="K39"/>
    </sheetView>
  </sheetViews>
  <sheetFormatPr defaultRowHeight="15" x14ac:dyDescent="0.25"/>
  <cols>
    <col min="2" max="2" width="2.85546875" customWidth="1"/>
    <col min="5" max="5" width="2.140625" customWidth="1"/>
    <col min="6" max="6" width="7.5703125" customWidth="1"/>
    <col min="7" max="7" width="12.7109375" customWidth="1"/>
    <col min="8" max="8" width="11.140625" customWidth="1"/>
    <col min="9" max="9" width="12.5703125" customWidth="1"/>
    <col min="10" max="10" width="11.7109375" customWidth="1"/>
    <col min="11" max="11" width="10.42578125" customWidth="1"/>
    <col min="12" max="13" width="10" customWidth="1"/>
    <col min="14" max="14" width="10.140625" customWidth="1"/>
    <col min="15" max="15" width="19.85546875" customWidth="1"/>
    <col min="17" max="17" width="15.85546875" bestFit="1" customWidth="1"/>
    <col min="21" max="21" width="13.85546875" customWidth="1"/>
  </cols>
  <sheetData>
    <row r="1" spans="1:13" x14ac:dyDescent="0.25">
      <c r="A1" s="30" t="s">
        <v>29</v>
      </c>
      <c r="B1" s="30"/>
      <c r="C1" s="30"/>
      <c r="D1" s="79" t="s">
        <v>30</v>
      </c>
      <c r="E1" s="79"/>
      <c r="F1" s="3"/>
      <c r="M1" s="267"/>
    </row>
    <row r="2" spans="1:13" x14ac:dyDescent="0.25">
      <c r="A2" s="30" t="s">
        <v>31</v>
      </c>
      <c r="B2" s="30"/>
      <c r="C2" s="30"/>
      <c r="D2" s="29" t="s">
        <v>32</v>
      </c>
      <c r="E2" s="79"/>
      <c r="F2" s="79"/>
    </row>
    <row r="3" spans="1:13" x14ac:dyDescent="0.25">
      <c r="A3" s="30" t="s">
        <v>33</v>
      </c>
      <c r="B3" s="30"/>
      <c r="C3" s="30"/>
      <c r="D3" s="79">
        <v>21</v>
      </c>
      <c r="E3" s="79"/>
      <c r="F3" s="3"/>
    </row>
    <row r="4" spans="1:13" x14ac:dyDescent="0.25">
      <c r="A4" s="30" t="s">
        <v>34</v>
      </c>
      <c r="B4" s="30"/>
      <c r="C4" s="30"/>
      <c r="D4" s="79">
        <v>8510</v>
      </c>
      <c r="E4" s="30"/>
    </row>
    <row r="5" spans="1:13" x14ac:dyDescent="0.25">
      <c r="C5" s="79" t="s">
        <v>339</v>
      </c>
      <c r="D5" s="79"/>
      <c r="E5" s="79"/>
      <c r="F5" s="79"/>
      <c r="G5" s="79"/>
      <c r="H5" s="30"/>
    </row>
    <row r="6" spans="1:13" x14ac:dyDescent="0.25">
      <c r="A6" s="80" t="s">
        <v>35</v>
      </c>
      <c r="B6" s="81"/>
      <c r="C6" s="81"/>
      <c r="D6" s="81" t="s">
        <v>36</v>
      </c>
      <c r="E6" s="81"/>
      <c r="F6" s="81"/>
      <c r="G6" s="81"/>
      <c r="H6" s="80"/>
      <c r="I6" s="82" t="s">
        <v>37</v>
      </c>
    </row>
    <row r="7" spans="1:13" x14ac:dyDescent="0.25">
      <c r="A7" s="268" t="s">
        <v>38</v>
      </c>
      <c r="B7" s="83">
        <v>6</v>
      </c>
      <c r="C7" s="29" t="s">
        <v>39</v>
      </c>
      <c r="D7" s="30"/>
      <c r="E7" s="30"/>
      <c r="F7" s="30"/>
      <c r="G7" s="30"/>
      <c r="I7" s="27"/>
    </row>
    <row r="8" spans="1:13" x14ac:dyDescent="0.25">
      <c r="A8" s="28">
        <v>634</v>
      </c>
      <c r="C8" s="29" t="s">
        <v>40</v>
      </c>
      <c r="D8" s="29"/>
      <c r="E8" s="29"/>
      <c r="I8" s="84">
        <v>14360.61</v>
      </c>
    </row>
    <row r="9" spans="1:13" x14ac:dyDescent="0.25">
      <c r="A9" s="35">
        <v>63414</v>
      </c>
      <c r="B9" s="30"/>
      <c r="C9" s="30" t="s">
        <v>40</v>
      </c>
      <c r="D9" s="30"/>
      <c r="E9" s="30"/>
      <c r="F9" s="30"/>
      <c r="G9" s="30"/>
      <c r="H9" s="30"/>
      <c r="I9" s="36">
        <v>14360.605</v>
      </c>
    </row>
    <row r="10" spans="1:13" x14ac:dyDescent="0.25">
      <c r="A10" s="28">
        <v>636</v>
      </c>
      <c r="C10" s="30" t="s">
        <v>41</v>
      </c>
      <c r="D10" s="30"/>
      <c r="E10" s="30"/>
      <c r="F10" s="30"/>
      <c r="G10" s="30"/>
      <c r="I10" s="84">
        <v>105454.9</v>
      </c>
    </row>
    <row r="11" spans="1:13" x14ac:dyDescent="0.25">
      <c r="A11" s="35">
        <v>63611</v>
      </c>
      <c r="C11" s="30" t="s">
        <v>42</v>
      </c>
      <c r="D11" s="30"/>
      <c r="E11" s="30"/>
      <c r="F11" s="30"/>
      <c r="G11" s="30"/>
      <c r="I11" s="36">
        <v>14334.055</v>
      </c>
    </row>
    <row r="12" spans="1:13" x14ac:dyDescent="0.25">
      <c r="A12" s="35">
        <v>63611</v>
      </c>
      <c r="C12" s="30" t="s">
        <v>43</v>
      </c>
      <c r="D12" s="30"/>
      <c r="E12" s="30"/>
      <c r="F12" s="30"/>
      <c r="I12" s="36">
        <v>91120.835000000006</v>
      </c>
    </row>
    <row r="13" spans="1:13" x14ac:dyDescent="0.25">
      <c r="A13" s="28">
        <v>638</v>
      </c>
      <c r="C13" s="29" t="s">
        <v>211</v>
      </c>
      <c r="D13" s="29"/>
      <c r="E13" s="29"/>
      <c r="F13" s="30"/>
      <c r="I13" s="84">
        <v>170382.91</v>
      </c>
    </row>
    <row r="14" spans="1:13" x14ac:dyDescent="0.25">
      <c r="A14" s="35">
        <v>6381</v>
      </c>
      <c r="C14" s="30" t="s">
        <v>211</v>
      </c>
      <c r="D14" s="30"/>
      <c r="E14" s="30"/>
      <c r="F14" s="30"/>
      <c r="I14" s="36">
        <v>170382.905</v>
      </c>
    </row>
    <row r="15" spans="1:13" x14ac:dyDescent="0.25">
      <c r="A15" s="28">
        <v>639</v>
      </c>
      <c r="C15" s="29" t="s">
        <v>306</v>
      </c>
      <c r="D15" s="343"/>
      <c r="E15" s="343"/>
      <c r="F15" s="343"/>
      <c r="G15" s="343"/>
      <c r="I15" s="342"/>
    </row>
    <row r="16" spans="1:13" x14ac:dyDescent="0.25">
      <c r="A16" s="30">
        <v>6393</v>
      </c>
      <c r="C16" s="30" t="s">
        <v>306</v>
      </c>
      <c r="I16" s="349"/>
    </row>
    <row r="17" spans="1:15" x14ac:dyDescent="0.25">
      <c r="A17" s="28">
        <v>652</v>
      </c>
      <c r="B17" s="1"/>
      <c r="C17" s="29" t="s">
        <v>44</v>
      </c>
      <c r="D17" s="29"/>
      <c r="E17" s="29"/>
      <c r="F17" s="29"/>
      <c r="G17" s="1"/>
      <c r="H17" s="1"/>
      <c r="I17" s="84">
        <v>480602.56</v>
      </c>
    </row>
    <row r="18" spans="1:15" x14ac:dyDescent="0.25">
      <c r="A18" s="35">
        <v>65264</v>
      </c>
      <c r="B18" s="30" t="s">
        <v>45</v>
      </c>
      <c r="C18" s="30"/>
      <c r="D18" s="30"/>
      <c r="F18" s="30"/>
      <c r="G18" s="30"/>
      <c r="H18" s="30"/>
      <c r="I18" s="36">
        <v>480602.55499999999</v>
      </c>
    </row>
    <row r="19" spans="1:15" x14ac:dyDescent="0.25">
      <c r="A19" s="28">
        <v>661</v>
      </c>
      <c r="B19" s="29" t="s">
        <v>46</v>
      </c>
      <c r="C19" s="29"/>
      <c r="D19" s="29"/>
      <c r="E19" s="1"/>
      <c r="F19" s="29"/>
      <c r="G19" s="1"/>
      <c r="H19" s="1"/>
      <c r="I19" s="84">
        <v>14875.57</v>
      </c>
    </row>
    <row r="20" spans="1:15" x14ac:dyDescent="0.25">
      <c r="A20" s="35">
        <v>66151</v>
      </c>
      <c r="B20" s="30" t="s">
        <v>47</v>
      </c>
      <c r="C20" s="30"/>
      <c r="D20" s="30"/>
      <c r="F20" s="30"/>
      <c r="I20" s="36">
        <v>12422.84</v>
      </c>
    </row>
    <row r="21" spans="1:15" x14ac:dyDescent="0.25">
      <c r="A21" s="35">
        <v>661511</v>
      </c>
      <c r="B21" s="30" t="s">
        <v>48</v>
      </c>
      <c r="C21" s="30"/>
      <c r="D21" s="30"/>
      <c r="F21" s="30"/>
      <c r="I21" s="36">
        <v>2452.7150000000001</v>
      </c>
    </row>
    <row r="22" spans="1:15" x14ac:dyDescent="0.25">
      <c r="A22" s="28">
        <v>671</v>
      </c>
      <c r="B22" s="29" t="s">
        <v>49</v>
      </c>
      <c r="C22" s="29"/>
      <c r="D22" s="29"/>
      <c r="E22" s="29"/>
      <c r="F22" s="29"/>
      <c r="G22" s="29"/>
      <c r="H22" s="29"/>
      <c r="I22" s="84">
        <v>1207777.56</v>
      </c>
    </row>
    <row r="23" spans="1:15" x14ac:dyDescent="0.25">
      <c r="A23" s="35">
        <v>6711</v>
      </c>
      <c r="B23" s="30" t="s">
        <v>49</v>
      </c>
      <c r="C23" s="30"/>
      <c r="D23" s="30"/>
      <c r="E23" s="30"/>
      <c r="F23" s="30"/>
      <c r="G23" s="30"/>
      <c r="H23" s="30"/>
      <c r="I23" s="36">
        <v>1207777.5549999999</v>
      </c>
    </row>
    <row r="24" spans="1:15" x14ac:dyDescent="0.25">
      <c r="A24" s="35"/>
      <c r="C24" s="85"/>
      <c r="I24" s="36"/>
    </row>
    <row r="25" spans="1:15" x14ac:dyDescent="0.25">
      <c r="A25" s="35"/>
      <c r="C25" s="30"/>
      <c r="I25" s="36"/>
    </row>
    <row r="26" spans="1:15" x14ac:dyDescent="0.25">
      <c r="A26" s="35"/>
      <c r="C26" s="30"/>
      <c r="I26" s="36"/>
    </row>
    <row r="27" spans="1:15" ht="15.75" thickBot="1" x14ac:dyDescent="0.3">
      <c r="A27" s="269" t="s">
        <v>50</v>
      </c>
      <c r="B27" s="270"/>
      <c r="C27" s="270"/>
      <c r="D27" s="270"/>
      <c r="E27" s="270"/>
      <c r="F27" s="270"/>
      <c r="G27" s="270"/>
      <c r="H27" s="270"/>
      <c r="I27" s="271">
        <f>SUM(I8+I10+I15+I14+I17+I19+I22)</f>
        <v>1993454.105</v>
      </c>
    </row>
    <row r="28" spans="1:15" ht="15.75" thickTop="1" x14ac:dyDescent="0.25"/>
    <row r="31" spans="1:15" x14ac:dyDescent="0.25">
      <c r="O31" s="297"/>
    </row>
    <row r="34" spans="1:21" x14ac:dyDescent="0.25">
      <c r="O34" s="297"/>
      <c r="Q34" s="75"/>
    </row>
    <row r="35" spans="1:21" x14ac:dyDescent="0.25">
      <c r="Q35" s="75"/>
    </row>
    <row r="36" spans="1:21" x14ac:dyDescent="0.25">
      <c r="A36" s="49" t="s">
        <v>51</v>
      </c>
      <c r="B36" s="54"/>
      <c r="C36" s="86"/>
      <c r="D36" s="71"/>
      <c r="E36" s="71"/>
      <c r="F36" s="71"/>
      <c r="G36" s="87" t="s">
        <v>52</v>
      </c>
      <c r="H36" s="87" t="s">
        <v>53</v>
      </c>
      <c r="I36" s="88" t="s">
        <v>54</v>
      </c>
      <c r="J36" s="88" t="s">
        <v>304</v>
      </c>
      <c r="K36" s="88" t="s">
        <v>302</v>
      </c>
      <c r="L36" s="88" t="s">
        <v>212</v>
      </c>
      <c r="M36" s="272" t="s">
        <v>213</v>
      </c>
      <c r="N36" s="88" t="s">
        <v>320</v>
      </c>
      <c r="O36" s="297"/>
      <c r="Q36" s="75"/>
    </row>
    <row r="37" spans="1:21" ht="15.75" thickBot="1" x14ac:dyDescent="0.3">
      <c r="A37" s="273"/>
      <c r="B37" s="274"/>
      <c r="C37" s="273"/>
      <c r="D37" s="275"/>
      <c r="E37" s="275"/>
      <c r="F37" s="275"/>
      <c r="G37" s="276" t="s">
        <v>55</v>
      </c>
      <c r="H37" s="276" t="s">
        <v>56</v>
      </c>
      <c r="I37" s="277" t="s">
        <v>57</v>
      </c>
      <c r="J37" s="277" t="s">
        <v>305</v>
      </c>
      <c r="K37" s="277"/>
      <c r="L37" s="277"/>
      <c r="M37" s="278"/>
      <c r="N37" s="278"/>
      <c r="O37" s="297"/>
      <c r="Q37" s="75"/>
    </row>
    <row r="38" spans="1:21" x14ac:dyDescent="0.25">
      <c r="A38" s="279" t="s">
        <v>58</v>
      </c>
      <c r="B38" s="65"/>
      <c r="C38" s="89"/>
      <c r="D38" s="90"/>
      <c r="E38" s="90"/>
      <c r="F38" s="90"/>
      <c r="G38" s="280">
        <v>1993454.11</v>
      </c>
      <c r="H38" s="281">
        <v>1207777.56</v>
      </c>
      <c r="I38" s="280">
        <v>480602.56</v>
      </c>
      <c r="J38" s="280">
        <v>170382.91</v>
      </c>
      <c r="K38" s="280">
        <v>1902.46</v>
      </c>
      <c r="L38" s="280">
        <v>91120.84</v>
      </c>
      <c r="M38" s="282">
        <v>14875.57</v>
      </c>
      <c r="N38" s="280">
        <v>14360.61</v>
      </c>
      <c r="O38" s="365"/>
      <c r="Q38" s="365"/>
      <c r="U38" s="365"/>
    </row>
    <row r="39" spans="1:21" ht="15.75" thickBot="1" x14ac:dyDescent="0.3">
      <c r="A39" s="283">
        <v>3</v>
      </c>
      <c r="B39" s="284"/>
      <c r="C39" s="285" t="s">
        <v>59</v>
      </c>
      <c r="D39" s="286"/>
      <c r="E39" s="286"/>
      <c r="F39" s="287"/>
      <c r="G39" s="289">
        <v>1978190.99</v>
      </c>
      <c r="H39" s="289">
        <v>1207777.56</v>
      </c>
      <c r="I39" s="289">
        <v>475293.65</v>
      </c>
      <c r="J39" s="289">
        <v>170382.91</v>
      </c>
      <c r="K39" s="288">
        <v>1374</v>
      </c>
      <c r="L39" s="288">
        <v>91120.84</v>
      </c>
      <c r="M39" s="289">
        <v>14875.57</v>
      </c>
      <c r="N39" s="288">
        <v>14360.61</v>
      </c>
      <c r="O39" s="366"/>
      <c r="Q39" s="366"/>
      <c r="U39" s="366"/>
    </row>
    <row r="40" spans="1:21" x14ac:dyDescent="0.25">
      <c r="A40" s="35"/>
      <c r="B40" s="4"/>
      <c r="C40" s="29" t="s">
        <v>60</v>
      </c>
      <c r="D40" s="29"/>
      <c r="E40" s="29"/>
      <c r="F40" s="4"/>
      <c r="G40" s="69">
        <v>1592024.42</v>
      </c>
      <c r="H40" s="69">
        <v>1207777.56</v>
      </c>
      <c r="I40" s="84">
        <v>135420.79999999999</v>
      </c>
      <c r="J40" s="84">
        <v>146890.97</v>
      </c>
      <c r="K40" s="84"/>
      <c r="L40" s="367">
        <v>74928.66</v>
      </c>
      <c r="M40" s="69">
        <v>14875.57</v>
      </c>
      <c r="N40" s="290">
        <v>12130.86</v>
      </c>
      <c r="O40" s="366"/>
      <c r="Q40" s="366"/>
      <c r="U40" s="366"/>
    </row>
    <row r="41" spans="1:21" x14ac:dyDescent="0.25">
      <c r="A41" s="28">
        <v>311</v>
      </c>
      <c r="B41" s="29"/>
      <c r="C41" s="29" t="s">
        <v>61</v>
      </c>
      <c r="D41" s="29"/>
      <c r="E41" s="29"/>
      <c r="F41" s="29"/>
      <c r="G41" s="69">
        <v>1314606.1499999999</v>
      </c>
      <c r="H41" s="69">
        <v>999867.28</v>
      </c>
      <c r="I41" s="84">
        <v>114141.62</v>
      </c>
      <c r="J41" s="84">
        <v>126086.67</v>
      </c>
      <c r="K41" s="84">
        <f t="shared" ref="K41:M41" si="0">SUM(K42)</f>
        <v>0</v>
      </c>
      <c r="L41" s="290">
        <v>62379.72</v>
      </c>
      <c r="M41" s="84">
        <f t="shared" si="0"/>
        <v>0</v>
      </c>
      <c r="N41" s="290">
        <v>12130.86</v>
      </c>
      <c r="O41" s="366"/>
      <c r="Q41" s="366"/>
      <c r="U41" s="366"/>
    </row>
    <row r="42" spans="1:21" x14ac:dyDescent="0.25">
      <c r="A42" s="35">
        <v>31111</v>
      </c>
      <c r="B42" s="30"/>
      <c r="C42" s="30" t="s">
        <v>62</v>
      </c>
      <c r="D42" s="30"/>
      <c r="E42" s="30"/>
      <c r="F42" s="30"/>
      <c r="G42" s="33">
        <v>1314606.1499999999</v>
      </c>
      <c r="H42" s="33">
        <v>999867.28</v>
      </c>
      <c r="I42" s="36">
        <v>114141.62</v>
      </c>
      <c r="J42" s="36">
        <v>126086.67</v>
      </c>
      <c r="K42" s="36"/>
      <c r="L42" s="34">
        <v>62379.72</v>
      </c>
      <c r="M42" s="36"/>
      <c r="N42" s="34">
        <v>12130.86</v>
      </c>
      <c r="O42" s="365"/>
      <c r="Q42" s="365"/>
      <c r="U42" s="365"/>
    </row>
    <row r="43" spans="1:21" x14ac:dyDescent="0.25">
      <c r="A43" s="28">
        <v>312</v>
      </c>
      <c r="B43" s="29"/>
      <c r="C43" s="29" t="s">
        <v>63</v>
      </c>
      <c r="D43" s="29"/>
      <c r="E43" s="29"/>
      <c r="F43" s="29"/>
      <c r="G43" s="69">
        <v>77974.649999999994</v>
      </c>
      <c r="H43" s="69">
        <v>58198.95</v>
      </c>
      <c r="I43" s="84">
        <v>2643.84</v>
      </c>
      <c r="J43" s="84">
        <f t="shared" ref="J43:K43" ca="1" si="1">SUM(J45:J49)</f>
        <v>0</v>
      </c>
      <c r="K43" s="84">
        <f t="shared" ca="1" si="1"/>
        <v>0</v>
      </c>
      <c r="L43" s="84">
        <v>2256.29</v>
      </c>
      <c r="M43" s="84">
        <v>14875.57</v>
      </c>
      <c r="N43" s="84">
        <v>0</v>
      </c>
      <c r="O43" s="366"/>
      <c r="Q43" s="365"/>
      <c r="U43" s="365"/>
    </row>
    <row r="44" spans="1:21" x14ac:dyDescent="0.25">
      <c r="A44" s="35">
        <v>31211</v>
      </c>
      <c r="B44" s="29"/>
      <c r="C44" s="30" t="s">
        <v>332</v>
      </c>
      <c r="D44" s="29"/>
      <c r="E44" s="29"/>
      <c r="F44" s="29"/>
      <c r="G44" s="33">
        <v>1327.23</v>
      </c>
      <c r="H44" s="69"/>
      <c r="I44" s="36">
        <v>1327.23</v>
      </c>
      <c r="J44" s="84"/>
      <c r="K44" s="84"/>
      <c r="L44" s="84"/>
      <c r="M44" s="84"/>
      <c r="N44" s="84"/>
      <c r="O44" s="365"/>
      <c r="Q44" s="365"/>
      <c r="U44" s="365"/>
    </row>
    <row r="45" spans="1:21" x14ac:dyDescent="0.25">
      <c r="A45" s="35">
        <v>31212</v>
      </c>
      <c r="C45" s="30" t="s">
        <v>64</v>
      </c>
      <c r="D45" s="72"/>
      <c r="G45" s="33">
        <v>3517.15</v>
      </c>
      <c r="H45" s="33">
        <v>3517.15</v>
      </c>
      <c r="I45" s="27"/>
      <c r="J45" s="36"/>
      <c r="K45" s="36"/>
      <c r="L45" s="34"/>
      <c r="M45" s="36">
        <f ca="1">SUM(K45-L45-N45-P36)</f>
        <v>0</v>
      </c>
      <c r="N45" s="34">
        <f ca="1">SUM(L45-M45-#REF!-O36-Q36)</f>
        <v>0</v>
      </c>
      <c r="O45" s="365"/>
      <c r="Q45" s="365"/>
      <c r="U45" s="365"/>
    </row>
    <row r="46" spans="1:21" x14ac:dyDescent="0.25">
      <c r="A46" s="35">
        <v>31213</v>
      </c>
      <c r="B46" s="30"/>
      <c r="C46" s="30" t="s">
        <v>65</v>
      </c>
      <c r="D46" s="30"/>
      <c r="E46" s="30"/>
      <c r="F46" s="30"/>
      <c r="G46" s="33">
        <v>39020.51</v>
      </c>
      <c r="H46" s="33">
        <v>37162.39</v>
      </c>
      <c r="I46" s="36">
        <v>265.45</v>
      </c>
      <c r="J46" s="36">
        <f ca="1">SUM(H46-I46-K46-L46-#REF!)</f>
        <v>0</v>
      </c>
      <c r="K46" s="36">
        <f ca="1">SUM(I46-#REF!-L46-M46)</f>
        <v>0</v>
      </c>
      <c r="L46" s="34">
        <v>1592.67</v>
      </c>
      <c r="M46" s="36">
        <f ca="1">SUM(K46-L46-N46-P37)</f>
        <v>0</v>
      </c>
      <c r="N46" s="34"/>
      <c r="O46" s="365"/>
      <c r="Q46" s="365"/>
      <c r="U46" s="365"/>
    </row>
    <row r="47" spans="1:21" x14ac:dyDescent="0.25">
      <c r="A47" s="35">
        <v>31214</v>
      </c>
      <c r="B47" s="30"/>
      <c r="C47" s="30" t="s">
        <v>66</v>
      </c>
      <c r="D47" s="30"/>
      <c r="E47" s="30"/>
      <c r="F47" s="30"/>
      <c r="G47" s="33">
        <v>2123.56</v>
      </c>
      <c r="H47" s="33">
        <v>2123.56</v>
      </c>
      <c r="I47" s="36"/>
      <c r="J47" s="36">
        <f ca="1">SUM(H47-I47-K47-L47)</f>
        <v>0</v>
      </c>
      <c r="K47" s="36">
        <f ca="1">SUM(I47-#REF!-L47-M47)</f>
        <v>0</v>
      </c>
      <c r="L47" s="34">
        <f ca="1">SUM(#REF!-K47-M47-N47-O38)</f>
        <v>0</v>
      </c>
      <c r="M47" s="36">
        <f ca="1">SUM(K47-L47-N47-P38)</f>
        <v>0</v>
      </c>
      <c r="N47" s="34">
        <f ca="1">SUM(L47-M47-#REF!-O38-Q38)</f>
        <v>0</v>
      </c>
      <c r="O47" s="365"/>
      <c r="Q47" s="365"/>
      <c r="U47" s="365"/>
    </row>
    <row r="48" spans="1:21" x14ac:dyDescent="0.25">
      <c r="A48" s="35">
        <v>31216</v>
      </c>
      <c r="B48" s="30"/>
      <c r="C48" s="30" t="s">
        <v>67</v>
      </c>
      <c r="D48" s="30"/>
      <c r="E48" s="30"/>
      <c r="F48" s="30"/>
      <c r="G48" s="33">
        <v>16059.46</v>
      </c>
      <c r="H48" s="33">
        <v>15395.85</v>
      </c>
      <c r="I48" s="36"/>
      <c r="J48" s="36"/>
      <c r="K48" s="36"/>
      <c r="L48" s="34">
        <v>663.61</v>
      </c>
      <c r="M48" s="36"/>
      <c r="N48" s="34"/>
      <c r="O48" s="365"/>
      <c r="Q48" s="365"/>
      <c r="U48" s="365"/>
    </row>
    <row r="49" spans="1:21" x14ac:dyDescent="0.25">
      <c r="A49" s="35">
        <v>31219</v>
      </c>
      <c r="B49" s="30"/>
      <c r="C49" s="30" t="s">
        <v>334</v>
      </c>
      <c r="D49" s="30"/>
      <c r="E49" s="30"/>
      <c r="F49" s="30"/>
      <c r="G49" s="33">
        <v>15926.74</v>
      </c>
      <c r="H49" s="33"/>
      <c r="I49" s="36">
        <v>1051.1600000000001</v>
      </c>
      <c r="J49" s="36"/>
      <c r="K49" s="36"/>
      <c r="L49" s="34"/>
      <c r="M49" s="36">
        <v>14875.57</v>
      </c>
      <c r="N49" s="34"/>
      <c r="O49" s="365"/>
      <c r="Q49" s="365"/>
      <c r="U49" s="365"/>
    </row>
    <row r="50" spans="1:21" x14ac:dyDescent="0.25">
      <c r="A50" s="28">
        <v>313</v>
      </c>
      <c r="B50" s="29"/>
      <c r="C50" s="29" t="s">
        <v>70</v>
      </c>
      <c r="D50" s="29"/>
      <c r="E50" s="29"/>
      <c r="F50" s="69"/>
      <c r="G50" s="69">
        <v>199443.63</v>
      </c>
      <c r="H50" s="69">
        <v>149711.32999999999</v>
      </c>
      <c r="I50" s="84">
        <v>18635.34</v>
      </c>
      <c r="J50" s="84">
        <v>20804.3</v>
      </c>
      <c r="K50" s="84">
        <f t="shared" ref="K50:N50" si="2">SUM(K51)</f>
        <v>0</v>
      </c>
      <c r="L50" s="290">
        <v>10292.65</v>
      </c>
      <c r="M50" s="84">
        <f t="shared" si="2"/>
        <v>0</v>
      </c>
      <c r="N50" s="84">
        <f t="shared" si="2"/>
        <v>0</v>
      </c>
      <c r="Q50" s="297"/>
      <c r="U50" s="297"/>
    </row>
    <row r="51" spans="1:21" x14ac:dyDescent="0.25">
      <c r="A51" s="35">
        <v>31321</v>
      </c>
      <c r="B51" s="30"/>
      <c r="C51" s="30" t="s">
        <v>71</v>
      </c>
      <c r="D51" s="30"/>
      <c r="E51" s="30"/>
      <c r="F51" s="291">
        <v>0.16500000000000001</v>
      </c>
      <c r="G51" s="33">
        <v>199443.63</v>
      </c>
      <c r="H51" s="33">
        <v>149711.32999999999</v>
      </c>
      <c r="I51" s="36">
        <v>18635.34</v>
      </c>
      <c r="J51" s="34">
        <v>20804.3</v>
      </c>
      <c r="K51" s="36"/>
      <c r="L51" s="34">
        <v>10292.65</v>
      </c>
      <c r="M51" s="36">
        <f>SUM(M42*F51)</f>
        <v>0</v>
      </c>
      <c r="N51" s="34"/>
      <c r="Q51" s="365"/>
      <c r="U51" s="365"/>
    </row>
    <row r="52" spans="1:21" x14ac:dyDescent="0.25">
      <c r="A52" s="39"/>
      <c r="C52" s="29" t="s">
        <v>72</v>
      </c>
      <c r="D52" s="29"/>
      <c r="E52" s="29"/>
      <c r="F52" s="29"/>
      <c r="G52" s="69">
        <v>382848.5</v>
      </c>
      <c r="H52" s="69">
        <f>SUM(H53+H62+H87+H121+V128)</f>
        <v>0</v>
      </c>
      <c r="I52" s="84">
        <v>75747.5</v>
      </c>
      <c r="J52" s="84">
        <v>13154.55</v>
      </c>
      <c r="K52" s="84">
        <v>1374</v>
      </c>
      <c r="L52" s="290">
        <v>16192.18</v>
      </c>
      <c r="M52" s="84">
        <f t="shared" ref="M52" si="3">SUM(M53+M62+M87+M122+M125)</f>
        <v>0</v>
      </c>
      <c r="N52" s="290">
        <v>13120.86</v>
      </c>
      <c r="O52" s="297"/>
    </row>
    <row r="53" spans="1:21" x14ac:dyDescent="0.25">
      <c r="A53" s="28">
        <v>321</v>
      </c>
      <c r="B53" s="29"/>
      <c r="C53" s="29" t="s">
        <v>73</v>
      </c>
      <c r="D53" s="29"/>
      <c r="E53" s="29"/>
      <c r="F53" s="29"/>
      <c r="G53" s="69">
        <v>33021.43</v>
      </c>
      <c r="H53" s="69">
        <f t="shared" ref="H53:M53" si="4">SUM(H54:H61)</f>
        <v>0</v>
      </c>
      <c r="I53" s="84">
        <v>16590.349999999999</v>
      </c>
      <c r="J53" s="84">
        <v>13050.26</v>
      </c>
      <c r="K53" s="84">
        <f t="shared" si="4"/>
        <v>0</v>
      </c>
      <c r="L53" s="290">
        <f t="shared" si="4"/>
        <v>0</v>
      </c>
      <c r="M53" s="84">
        <f t="shared" si="4"/>
        <v>0</v>
      </c>
      <c r="N53" s="290">
        <v>13120.86</v>
      </c>
      <c r="O53" s="297"/>
      <c r="Q53" s="297"/>
      <c r="U53" s="297"/>
    </row>
    <row r="54" spans="1:21" x14ac:dyDescent="0.25">
      <c r="A54" s="35">
        <v>32111</v>
      </c>
      <c r="B54" s="30"/>
      <c r="C54" s="30" t="s">
        <v>74</v>
      </c>
      <c r="D54" s="30"/>
      <c r="E54" s="30"/>
      <c r="F54" s="30"/>
      <c r="G54" s="33">
        <v>1858.12</v>
      </c>
      <c r="H54" s="33"/>
      <c r="I54" s="36">
        <v>796.34</v>
      </c>
      <c r="J54" s="36">
        <v>1061.78</v>
      </c>
      <c r="K54" s="36"/>
      <c r="L54" s="34"/>
      <c r="M54" s="36"/>
      <c r="N54" s="34"/>
      <c r="Q54" s="365"/>
      <c r="U54" s="365"/>
    </row>
    <row r="55" spans="1:21" x14ac:dyDescent="0.25">
      <c r="A55" s="35">
        <v>32113</v>
      </c>
      <c r="B55" s="30"/>
      <c r="C55" s="30" t="s">
        <v>75</v>
      </c>
      <c r="D55" s="30"/>
      <c r="E55" s="30"/>
      <c r="F55" s="30"/>
      <c r="G55" s="33">
        <v>1327.23</v>
      </c>
      <c r="H55" s="33"/>
      <c r="I55" s="36">
        <v>663.61</v>
      </c>
      <c r="J55" s="36">
        <v>663.61</v>
      </c>
      <c r="K55" s="36"/>
      <c r="L55" s="36"/>
      <c r="M55" s="36"/>
      <c r="N55" s="34"/>
      <c r="Q55" s="365"/>
      <c r="U55" s="365"/>
    </row>
    <row r="56" spans="1:21" x14ac:dyDescent="0.25">
      <c r="A56" s="35">
        <v>32115</v>
      </c>
      <c r="B56" s="30"/>
      <c r="C56" s="30" t="s">
        <v>76</v>
      </c>
      <c r="D56" s="30"/>
      <c r="E56" s="30"/>
      <c r="F56" s="30"/>
      <c r="G56" s="33">
        <v>1327.23</v>
      </c>
      <c r="H56" s="33"/>
      <c r="I56" s="36">
        <v>663.61</v>
      </c>
      <c r="J56" s="36">
        <v>663.61</v>
      </c>
      <c r="K56" s="36"/>
      <c r="L56" s="36"/>
      <c r="M56" s="36"/>
      <c r="N56" s="34"/>
      <c r="Q56" s="365"/>
      <c r="U56" s="365"/>
    </row>
    <row r="57" spans="1:21" x14ac:dyDescent="0.25">
      <c r="A57" s="35">
        <v>32119</v>
      </c>
      <c r="B57" s="30"/>
      <c r="C57" s="30" t="s">
        <v>77</v>
      </c>
      <c r="D57" s="30"/>
      <c r="E57" s="30"/>
      <c r="F57" s="30"/>
      <c r="G57" s="33">
        <v>929.06</v>
      </c>
      <c r="H57" s="33"/>
      <c r="I57" s="36"/>
      <c r="J57" s="36">
        <v>929.06</v>
      </c>
      <c r="K57" s="36"/>
      <c r="L57" s="36"/>
      <c r="M57" s="36"/>
      <c r="N57" s="34"/>
      <c r="Q57" s="365"/>
      <c r="U57" s="365"/>
    </row>
    <row r="58" spans="1:21" x14ac:dyDescent="0.25">
      <c r="A58" s="35">
        <v>32121</v>
      </c>
      <c r="B58" s="30"/>
      <c r="C58" s="30" t="s">
        <v>78</v>
      </c>
      <c r="D58" s="30"/>
      <c r="E58" s="30"/>
      <c r="F58" s="30"/>
      <c r="G58" s="33">
        <v>15767.47</v>
      </c>
      <c r="H58" s="33"/>
      <c r="I58" s="36">
        <v>11148.72</v>
      </c>
      <c r="J58" s="36">
        <v>2389.0100000000002</v>
      </c>
      <c r="K58" s="36"/>
      <c r="L58" s="36"/>
      <c r="M58" s="36"/>
      <c r="N58" s="34">
        <v>13120.86</v>
      </c>
      <c r="Q58" s="365"/>
      <c r="U58" s="365"/>
    </row>
    <row r="59" spans="1:21" x14ac:dyDescent="0.25">
      <c r="A59" s="35">
        <v>32131</v>
      </c>
      <c r="B59" s="30"/>
      <c r="C59" s="30" t="s">
        <v>79</v>
      </c>
      <c r="D59" s="30"/>
      <c r="E59" s="30"/>
      <c r="F59" s="30"/>
      <c r="G59" s="33">
        <v>1990.84</v>
      </c>
      <c r="H59" s="33"/>
      <c r="I59" s="36">
        <v>1990.84</v>
      </c>
      <c r="J59" s="36"/>
      <c r="K59" s="36"/>
      <c r="L59" s="36"/>
      <c r="M59" s="36"/>
      <c r="N59" s="34"/>
      <c r="Q59" s="365"/>
      <c r="U59" s="365"/>
    </row>
    <row r="60" spans="1:21" x14ac:dyDescent="0.25">
      <c r="A60" s="35">
        <v>32132</v>
      </c>
      <c r="C60" s="30" t="s">
        <v>80</v>
      </c>
      <c r="G60" s="33">
        <v>9290.6</v>
      </c>
      <c r="H60" s="33"/>
      <c r="I60" s="36">
        <v>796.34</v>
      </c>
      <c r="J60" s="36">
        <v>8494.26</v>
      </c>
      <c r="K60" s="36"/>
      <c r="L60" s="36"/>
      <c r="M60" s="36"/>
      <c r="N60" s="34"/>
      <c r="Q60" s="365"/>
      <c r="U60" s="365"/>
    </row>
    <row r="61" spans="1:21" x14ac:dyDescent="0.25">
      <c r="A61" s="35">
        <v>32141</v>
      </c>
      <c r="B61" s="30"/>
      <c r="C61" s="30" t="s">
        <v>81</v>
      </c>
      <c r="D61" s="30"/>
      <c r="E61" s="30"/>
      <c r="F61" s="30"/>
      <c r="G61" s="33">
        <v>530.89</v>
      </c>
      <c r="H61" s="33"/>
      <c r="I61" s="36">
        <v>530.89</v>
      </c>
      <c r="J61" s="36"/>
      <c r="K61" s="36"/>
      <c r="L61" s="36"/>
      <c r="M61" s="36"/>
      <c r="N61" s="34"/>
      <c r="Q61" s="365"/>
      <c r="U61" s="365"/>
    </row>
    <row r="62" spans="1:21" x14ac:dyDescent="0.25">
      <c r="A62" s="28">
        <v>322</v>
      </c>
      <c r="B62" s="29"/>
      <c r="C62" s="29" t="s">
        <v>82</v>
      </c>
      <c r="D62" s="29"/>
      <c r="E62" s="29"/>
      <c r="F62" s="29"/>
      <c r="G62" s="69">
        <v>287049.17</v>
      </c>
      <c r="H62" s="94">
        <f t="shared" ref="H62:N62" si="5">SUM(H63:H86)</f>
        <v>0</v>
      </c>
      <c r="I62" s="84">
        <v>50689.95</v>
      </c>
      <c r="J62" s="84">
        <f t="shared" si="5"/>
        <v>0</v>
      </c>
      <c r="K62" s="84">
        <v>1374</v>
      </c>
      <c r="L62" s="84">
        <v>3530.36</v>
      </c>
      <c r="M62" s="84">
        <f t="shared" si="5"/>
        <v>0</v>
      </c>
      <c r="N62" s="290">
        <f t="shared" si="5"/>
        <v>0</v>
      </c>
      <c r="O62" s="297"/>
      <c r="Q62" s="297"/>
      <c r="U62" s="297"/>
    </row>
    <row r="63" spans="1:21" x14ac:dyDescent="0.25">
      <c r="A63" s="35">
        <v>32211</v>
      </c>
      <c r="B63" s="30"/>
      <c r="C63" s="30" t="s">
        <v>83</v>
      </c>
      <c r="D63" s="30"/>
      <c r="E63" s="30"/>
      <c r="F63" s="30"/>
      <c r="G63" s="33">
        <v>2654.46</v>
      </c>
      <c r="H63" s="33"/>
      <c r="I63" s="36">
        <v>2654.46</v>
      </c>
      <c r="J63" s="36"/>
      <c r="K63" s="36"/>
      <c r="L63" s="36"/>
      <c r="M63" s="36"/>
      <c r="N63" s="34"/>
      <c r="Q63" s="365"/>
      <c r="U63" s="365"/>
    </row>
    <row r="64" spans="1:21" x14ac:dyDescent="0.25">
      <c r="A64" s="35">
        <v>32212</v>
      </c>
      <c r="B64" s="30"/>
      <c r="C64" s="30" t="s">
        <v>84</v>
      </c>
      <c r="D64" s="30"/>
      <c r="E64" s="30"/>
      <c r="F64" s="30"/>
      <c r="G64" s="33">
        <v>1327.23</v>
      </c>
      <c r="H64" s="33"/>
      <c r="I64" s="36">
        <v>1327.23</v>
      </c>
      <c r="J64" s="36"/>
      <c r="K64" s="36"/>
      <c r="L64" s="36"/>
      <c r="M64" s="36"/>
      <c r="N64" s="34"/>
      <c r="Q64" s="365"/>
      <c r="U64" s="365"/>
    </row>
    <row r="65" spans="1:21" x14ac:dyDescent="0.25">
      <c r="A65" s="35">
        <v>32214</v>
      </c>
      <c r="B65" s="30"/>
      <c r="C65" s="30" t="s">
        <v>85</v>
      </c>
      <c r="D65" s="30"/>
      <c r="E65" s="30"/>
      <c r="F65" s="30"/>
      <c r="G65" s="33">
        <v>15926.74</v>
      </c>
      <c r="H65" s="33"/>
      <c r="I65" s="36">
        <v>14599.51</v>
      </c>
      <c r="J65" s="36"/>
      <c r="K65" s="36"/>
      <c r="L65" s="36">
        <v>1327.23</v>
      </c>
      <c r="M65" s="36"/>
      <c r="N65" s="34"/>
      <c r="Q65" s="365"/>
      <c r="U65" s="365"/>
    </row>
    <row r="66" spans="1:21" x14ac:dyDescent="0.25">
      <c r="A66" s="55">
        <v>32216</v>
      </c>
      <c r="B66" s="90"/>
      <c r="C66" s="45" t="s">
        <v>86</v>
      </c>
      <c r="D66" s="90"/>
      <c r="E66" s="90"/>
      <c r="F66" s="90"/>
      <c r="G66" s="103">
        <v>929.06</v>
      </c>
      <c r="H66" s="103"/>
      <c r="I66" s="60">
        <v>663.61</v>
      </c>
      <c r="J66" s="60"/>
      <c r="K66" s="60"/>
      <c r="L66" s="60">
        <v>265.45</v>
      </c>
      <c r="M66" s="60"/>
      <c r="N66" s="97"/>
      <c r="Q66" s="365"/>
      <c r="U66" s="365"/>
    </row>
    <row r="67" spans="1:21" x14ac:dyDescent="0.25">
      <c r="O67" s="297"/>
    </row>
    <row r="68" spans="1:21" x14ac:dyDescent="0.25">
      <c r="O68" s="297"/>
    </row>
    <row r="72" spans="1:21" x14ac:dyDescent="0.25">
      <c r="A72" s="80" t="s">
        <v>35</v>
      </c>
      <c r="B72" s="91"/>
      <c r="C72" s="81"/>
      <c r="D72" s="81" t="s">
        <v>36</v>
      </c>
      <c r="E72" s="81"/>
      <c r="F72" s="81"/>
      <c r="G72" s="9" t="s">
        <v>68</v>
      </c>
      <c r="H72" s="9" t="s">
        <v>69</v>
      </c>
      <c r="I72" s="92" t="s">
        <v>54</v>
      </c>
      <c r="J72" s="88" t="s">
        <v>304</v>
      </c>
      <c r="K72" s="88" t="s">
        <v>302</v>
      </c>
      <c r="L72" s="88" t="s">
        <v>212</v>
      </c>
      <c r="M72" s="88" t="s">
        <v>213</v>
      </c>
      <c r="N72" s="88" t="s">
        <v>320</v>
      </c>
    </row>
    <row r="73" spans="1:21" x14ac:dyDescent="0.25">
      <c r="A73" s="18"/>
      <c r="B73" s="19"/>
      <c r="C73" s="19"/>
      <c r="D73" s="19"/>
      <c r="E73" s="19"/>
      <c r="F73" s="93"/>
      <c r="G73" s="93"/>
      <c r="H73" s="93"/>
      <c r="I73" s="67"/>
      <c r="J73" s="344" t="s">
        <v>305</v>
      </c>
      <c r="K73" s="68"/>
      <c r="L73" s="67"/>
      <c r="M73" s="67"/>
      <c r="N73" s="67"/>
    </row>
    <row r="74" spans="1:21" x14ac:dyDescent="0.25">
      <c r="A74" s="35">
        <v>32219</v>
      </c>
      <c r="B74" s="30"/>
      <c r="C74" s="30" t="s">
        <v>87</v>
      </c>
      <c r="D74" s="30"/>
      <c r="E74" s="30"/>
      <c r="F74" s="30"/>
      <c r="G74" s="33">
        <v>15926.74</v>
      </c>
      <c r="H74" s="33"/>
      <c r="I74" s="36">
        <v>4247.13</v>
      </c>
      <c r="J74" s="36"/>
      <c r="K74" s="36">
        <v>10352.379999999999</v>
      </c>
      <c r="L74" s="36">
        <v>1327.23</v>
      </c>
      <c r="M74" s="36"/>
      <c r="N74" s="36"/>
      <c r="Q74" s="365"/>
      <c r="U74" s="365"/>
    </row>
    <row r="75" spans="1:21" x14ac:dyDescent="0.25">
      <c r="A75" s="35">
        <v>32224</v>
      </c>
      <c r="B75" s="30"/>
      <c r="C75" s="30" t="s">
        <v>88</v>
      </c>
      <c r="D75" s="30"/>
      <c r="E75" s="30"/>
      <c r="F75" s="30"/>
      <c r="G75" s="33">
        <v>154989.98000000001</v>
      </c>
      <c r="H75" s="33"/>
      <c r="I75" s="36">
        <v>141717.70000000001</v>
      </c>
      <c r="J75" s="36"/>
      <c r="K75" s="36"/>
      <c r="L75" s="36">
        <v>13272.28</v>
      </c>
      <c r="M75" s="36"/>
      <c r="N75" s="36"/>
      <c r="Q75" s="365"/>
      <c r="U75" s="365"/>
    </row>
    <row r="76" spans="1:21" x14ac:dyDescent="0.25">
      <c r="A76" s="35">
        <v>32231</v>
      </c>
      <c r="B76" s="30"/>
      <c r="C76" s="30" t="s">
        <v>89</v>
      </c>
      <c r="D76" s="30"/>
      <c r="E76" s="30"/>
      <c r="F76" s="30"/>
      <c r="G76" s="33">
        <v>23890.11</v>
      </c>
      <c r="H76" s="33"/>
      <c r="I76" s="36">
        <v>23890.11</v>
      </c>
      <c r="J76" s="36"/>
      <c r="K76" s="36"/>
      <c r="L76" s="36"/>
      <c r="M76" s="36"/>
      <c r="N76" s="36"/>
      <c r="Q76" s="365"/>
      <c r="U76" s="365"/>
    </row>
    <row r="77" spans="1:21" x14ac:dyDescent="0.25">
      <c r="A77" s="35">
        <v>32232</v>
      </c>
      <c r="B77" s="30"/>
      <c r="C77" s="30" t="s">
        <v>90</v>
      </c>
      <c r="D77" s="30"/>
      <c r="E77" s="30"/>
      <c r="F77" s="30"/>
      <c r="G77" s="33">
        <v>17253.97</v>
      </c>
      <c r="H77" s="33"/>
      <c r="I77" s="36">
        <v>17253.97</v>
      </c>
      <c r="J77" s="36"/>
      <c r="K77" s="36"/>
      <c r="L77" s="36"/>
      <c r="M77" s="36"/>
      <c r="N77" s="36"/>
      <c r="Q77" s="365"/>
      <c r="U77" s="365"/>
    </row>
    <row r="78" spans="1:21" x14ac:dyDescent="0.25">
      <c r="A78" s="35">
        <v>32233</v>
      </c>
      <c r="C78" s="30" t="s">
        <v>91</v>
      </c>
      <c r="G78" s="33">
        <v>22562.880000000001</v>
      </c>
      <c r="H78" s="33"/>
      <c r="I78" s="36">
        <v>22562.880000000001</v>
      </c>
      <c r="J78" s="36"/>
      <c r="K78" s="36"/>
      <c r="L78" s="36"/>
      <c r="M78" s="36"/>
      <c r="N78" s="36"/>
      <c r="Q78" s="365"/>
      <c r="U78" s="365"/>
    </row>
    <row r="79" spans="1:21" x14ac:dyDescent="0.25">
      <c r="A79" s="35">
        <v>32234</v>
      </c>
      <c r="B79" s="30"/>
      <c r="C79" s="30" t="s">
        <v>92</v>
      </c>
      <c r="D79" s="30"/>
      <c r="E79" s="30"/>
      <c r="F79" s="30"/>
      <c r="G79" s="33">
        <v>2654.46</v>
      </c>
      <c r="H79" s="33"/>
      <c r="I79" s="36">
        <v>2654.46</v>
      </c>
      <c r="J79" s="36"/>
      <c r="K79" s="36"/>
      <c r="L79" s="36"/>
      <c r="M79" s="36"/>
      <c r="N79" s="36"/>
      <c r="Q79" s="365"/>
      <c r="U79" s="365"/>
    </row>
    <row r="80" spans="1:21" x14ac:dyDescent="0.25">
      <c r="A80" s="35">
        <v>32239</v>
      </c>
      <c r="B80" s="30"/>
      <c r="C80" s="30" t="s">
        <v>93</v>
      </c>
      <c r="D80" s="30"/>
      <c r="E80" s="30"/>
      <c r="F80" s="30"/>
      <c r="G80" s="33">
        <v>13272.28</v>
      </c>
      <c r="H80" s="33"/>
      <c r="I80" s="36">
        <v>13272.28</v>
      </c>
      <c r="J80" s="36"/>
      <c r="K80" s="36"/>
      <c r="L80" s="36"/>
      <c r="M80" s="36"/>
      <c r="N80" s="36"/>
      <c r="Q80" s="365"/>
      <c r="U80" s="365"/>
    </row>
    <row r="81" spans="1:21" x14ac:dyDescent="0.25">
      <c r="A81" s="35">
        <v>32242</v>
      </c>
      <c r="B81" s="30"/>
      <c r="C81" s="30" t="s">
        <v>94</v>
      </c>
      <c r="D81" s="30"/>
      <c r="E81" s="30"/>
      <c r="F81" s="30"/>
      <c r="G81" s="33">
        <v>1327.23</v>
      </c>
      <c r="H81" s="33"/>
      <c r="I81" s="36">
        <v>1327.23</v>
      </c>
      <c r="J81" s="36"/>
      <c r="K81" s="36"/>
      <c r="L81" s="36"/>
      <c r="M81" s="36"/>
      <c r="N81" s="36"/>
      <c r="Q81" s="365"/>
      <c r="U81" s="365"/>
    </row>
    <row r="82" spans="1:21" x14ac:dyDescent="0.25">
      <c r="A82" s="35">
        <v>32243</v>
      </c>
      <c r="B82" s="30"/>
      <c r="C82" s="30" t="s">
        <v>95</v>
      </c>
      <c r="D82" s="30"/>
      <c r="E82" s="30"/>
      <c r="F82" s="30"/>
      <c r="G82" s="33">
        <v>663.61</v>
      </c>
      <c r="H82" s="33"/>
      <c r="I82" s="36">
        <v>663.61</v>
      </c>
      <c r="J82" s="36"/>
      <c r="K82" s="36"/>
      <c r="L82" s="36"/>
      <c r="M82" s="36"/>
      <c r="N82" s="36"/>
      <c r="O82" s="297"/>
      <c r="Q82" s="365"/>
      <c r="U82" s="365"/>
    </row>
    <row r="83" spans="1:21" x14ac:dyDescent="0.25">
      <c r="A83" s="35">
        <v>32244</v>
      </c>
      <c r="B83" s="30"/>
      <c r="C83" s="30" t="s">
        <v>96</v>
      </c>
      <c r="D83" s="30"/>
      <c r="E83" s="30"/>
      <c r="F83" s="30"/>
      <c r="G83" s="33">
        <v>5308.91</v>
      </c>
      <c r="H83" s="33"/>
      <c r="I83" s="36">
        <v>5308.91</v>
      </c>
      <c r="J83" s="36"/>
      <c r="K83" s="36"/>
      <c r="L83" s="36"/>
      <c r="M83" s="36"/>
      <c r="N83" s="36"/>
      <c r="Q83" s="365"/>
      <c r="U83" s="365"/>
    </row>
    <row r="84" spans="1:21" x14ac:dyDescent="0.25">
      <c r="A84" s="35">
        <v>32251</v>
      </c>
      <c r="B84" s="30"/>
      <c r="C84" s="30" t="s">
        <v>97</v>
      </c>
      <c r="D84" s="30"/>
      <c r="E84" s="30"/>
      <c r="F84" s="30"/>
      <c r="G84" s="33">
        <v>4645.3</v>
      </c>
      <c r="H84" s="33"/>
      <c r="I84" s="36">
        <v>4645.3</v>
      </c>
      <c r="J84" s="36"/>
      <c r="K84" s="36"/>
      <c r="L84" s="36"/>
      <c r="M84" s="36"/>
      <c r="N84" s="36"/>
      <c r="Q84" s="365"/>
      <c r="U84" s="365"/>
    </row>
    <row r="85" spans="1:21" x14ac:dyDescent="0.25">
      <c r="A85" s="35">
        <v>32251</v>
      </c>
      <c r="C85" s="30" t="s">
        <v>98</v>
      </c>
      <c r="G85" s="33">
        <v>398.17</v>
      </c>
      <c r="H85" s="33"/>
      <c r="I85" s="36">
        <v>398.17</v>
      </c>
      <c r="J85" s="36"/>
      <c r="K85" s="36"/>
      <c r="L85" s="36"/>
      <c r="M85" s="36"/>
      <c r="N85" s="36"/>
      <c r="Q85" s="365"/>
      <c r="U85" s="365"/>
    </row>
    <row r="86" spans="1:21" x14ac:dyDescent="0.25">
      <c r="A86" s="35">
        <v>32271</v>
      </c>
      <c r="B86" s="30"/>
      <c r="C86" s="30" t="s">
        <v>99</v>
      </c>
      <c r="D86" s="30"/>
      <c r="E86" s="30"/>
      <c r="F86" s="30"/>
      <c r="G86" s="33">
        <v>3318.07</v>
      </c>
      <c r="H86" s="33"/>
      <c r="I86" s="36">
        <v>3318.07</v>
      </c>
      <c r="J86" s="36"/>
      <c r="K86" s="36"/>
      <c r="L86" s="36"/>
      <c r="M86" s="36"/>
      <c r="N86" s="36"/>
      <c r="Q86" s="365"/>
      <c r="U86" s="365"/>
    </row>
    <row r="87" spans="1:21" x14ac:dyDescent="0.25">
      <c r="A87" s="28">
        <v>323</v>
      </c>
      <c r="B87" s="29"/>
      <c r="C87" s="29" t="s">
        <v>100</v>
      </c>
      <c r="D87" s="29"/>
      <c r="E87" s="29"/>
      <c r="F87" s="29"/>
      <c r="G87" s="69">
        <v>50899.199999999997</v>
      </c>
      <c r="H87" s="69">
        <f>SUM(H88:H119)</f>
        <v>0</v>
      </c>
      <c r="I87" s="84">
        <f t="shared" ref="I87:N87" si="6">SUM(I88:I120)</f>
        <v>47979.219999999994</v>
      </c>
      <c r="J87" s="84">
        <v>387.54</v>
      </c>
      <c r="K87" s="84">
        <f t="shared" si="6"/>
        <v>0</v>
      </c>
      <c r="L87" s="84">
        <f t="shared" si="6"/>
        <v>0</v>
      </c>
      <c r="M87" s="84">
        <f t="shared" si="6"/>
        <v>0</v>
      </c>
      <c r="N87" s="84">
        <f t="shared" si="6"/>
        <v>0</v>
      </c>
      <c r="Q87" s="365"/>
      <c r="U87" s="365"/>
    </row>
    <row r="88" spans="1:21" x14ac:dyDescent="0.25">
      <c r="A88" s="35">
        <v>32311</v>
      </c>
      <c r="B88" s="30"/>
      <c r="C88" s="30" t="s">
        <v>101</v>
      </c>
      <c r="D88" s="30"/>
      <c r="E88" s="30"/>
      <c r="F88" s="30"/>
      <c r="G88" s="33">
        <v>6636.14</v>
      </c>
      <c r="H88" s="33"/>
      <c r="I88" s="36">
        <v>6636.14</v>
      </c>
      <c r="J88" s="36"/>
      <c r="K88" s="36"/>
      <c r="L88" s="36"/>
      <c r="M88" s="36"/>
      <c r="N88" s="36"/>
      <c r="Q88" s="365"/>
      <c r="U88" s="365"/>
    </row>
    <row r="89" spans="1:21" x14ac:dyDescent="0.25">
      <c r="A89" s="35">
        <v>32312</v>
      </c>
      <c r="B89" s="30"/>
      <c r="C89" s="30" t="s">
        <v>102</v>
      </c>
      <c r="D89" s="30"/>
      <c r="E89" s="30"/>
      <c r="F89" s="30"/>
      <c r="G89" s="33"/>
      <c r="H89" s="33"/>
      <c r="I89" s="36"/>
      <c r="J89" s="36"/>
      <c r="K89" s="36"/>
      <c r="L89" s="36"/>
      <c r="M89" s="36"/>
      <c r="N89" s="36"/>
      <c r="Q89" s="365"/>
      <c r="U89" s="365"/>
    </row>
    <row r="90" spans="1:21" x14ac:dyDescent="0.25">
      <c r="A90" s="35">
        <v>32313</v>
      </c>
      <c r="B90" s="30"/>
      <c r="C90" s="30" t="s">
        <v>103</v>
      </c>
      <c r="D90" s="30"/>
      <c r="E90" s="30"/>
      <c r="F90" s="30"/>
      <c r="G90" s="33">
        <v>796.34</v>
      </c>
      <c r="H90" s="33"/>
      <c r="I90" s="36">
        <v>796.34</v>
      </c>
      <c r="J90" s="36"/>
      <c r="K90" s="36"/>
      <c r="L90" s="36"/>
      <c r="M90" s="36"/>
      <c r="N90" s="36"/>
      <c r="Q90" s="365"/>
      <c r="U90" s="365"/>
    </row>
    <row r="91" spans="1:21" x14ac:dyDescent="0.25">
      <c r="A91" s="35">
        <v>32319</v>
      </c>
      <c r="B91" s="30"/>
      <c r="C91" s="30" t="s">
        <v>104</v>
      </c>
      <c r="D91" s="30"/>
      <c r="E91" s="30"/>
      <c r="F91" s="30"/>
      <c r="G91" s="33">
        <v>265.45</v>
      </c>
      <c r="H91" s="33"/>
      <c r="I91" s="36">
        <v>265.45</v>
      </c>
      <c r="J91" s="36"/>
      <c r="K91" s="36"/>
      <c r="L91" s="36"/>
      <c r="M91" s="36"/>
      <c r="N91" s="36"/>
      <c r="Q91" s="365"/>
      <c r="U91" s="365"/>
    </row>
    <row r="92" spans="1:21" x14ac:dyDescent="0.25">
      <c r="A92" s="35">
        <v>32322</v>
      </c>
      <c r="B92" s="30"/>
      <c r="C92" s="30" t="s">
        <v>105</v>
      </c>
      <c r="D92" s="30"/>
      <c r="E92" s="30"/>
      <c r="F92" s="30"/>
      <c r="G92" s="33">
        <v>2654.46</v>
      </c>
      <c r="H92" s="33"/>
      <c r="I92" s="36">
        <v>2654.46</v>
      </c>
      <c r="J92" s="36"/>
      <c r="K92" s="36"/>
      <c r="L92" s="36"/>
      <c r="M92" s="36"/>
      <c r="N92" s="36"/>
      <c r="Q92" s="365"/>
      <c r="U92" s="365"/>
    </row>
    <row r="93" spans="1:21" x14ac:dyDescent="0.25">
      <c r="A93" s="35">
        <v>32323</v>
      </c>
      <c r="B93" s="30"/>
      <c r="C93" s="30" t="s">
        <v>106</v>
      </c>
      <c r="D93" s="30"/>
      <c r="E93" s="30"/>
      <c r="F93" s="30"/>
      <c r="G93" s="33">
        <v>398.17</v>
      </c>
      <c r="H93" s="33"/>
      <c r="I93" s="36">
        <v>398.17</v>
      </c>
      <c r="J93" s="36"/>
      <c r="K93" s="36"/>
      <c r="L93" s="36"/>
      <c r="M93" s="36"/>
      <c r="N93" s="36"/>
      <c r="Q93" s="365"/>
      <c r="U93" s="365"/>
    </row>
    <row r="94" spans="1:21" x14ac:dyDescent="0.25">
      <c r="A94" s="35">
        <v>32329</v>
      </c>
      <c r="B94" s="30"/>
      <c r="C94" s="30" t="s">
        <v>107</v>
      </c>
      <c r="D94" s="30"/>
      <c r="E94" s="30"/>
      <c r="F94" s="30"/>
      <c r="G94" s="33">
        <v>5308.91</v>
      </c>
      <c r="H94" s="33"/>
      <c r="I94" s="36">
        <v>5308.91</v>
      </c>
      <c r="J94" s="36"/>
      <c r="K94" s="36"/>
      <c r="L94" s="36"/>
      <c r="M94" s="36"/>
      <c r="N94" s="36"/>
      <c r="Q94" s="365"/>
      <c r="U94" s="365"/>
    </row>
    <row r="95" spans="1:21" x14ac:dyDescent="0.25">
      <c r="A95" s="35">
        <v>32331</v>
      </c>
      <c r="B95" s="30"/>
      <c r="C95" s="30" t="s">
        <v>108</v>
      </c>
      <c r="D95" s="30"/>
      <c r="E95" s="30"/>
      <c r="F95" s="30"/>
      <c r="G95" s="33"/>
      <c r="H95" s="33"/>
      <c r="I95" s="36"/>
      <c r="J95" s="36"/>
      <c r="K95" s="36"/>
      <c r="L95" s="36"/>
      <c r="M95" s="36"/>
      <c r="N95" s="36"/>
      <c r="Q95" s="365"/>
      <c r="U95" s="365"/>
    </row>
    <row r="96" spans="1:21" x14ac:dyDescent="0.25">
      <c r="A96" s="35">
        <v>32334</v>
      </c>
      <c r="B96" s="30"/>
      <c r="C96" s="30" t="s">
        <v>214</v>
      </c>
      <c r="D96" s="30"/>
      <c r="E96" s="30"/>
      <c r="F96" s="30"/>
      <c r="G96" s="33"/>
      <c r="H96" s="33"/>
      <c r="I96" s="36"/>
      <c r="J96" s="36"/>
      <c r="K96" s="36"/>
      <c r="L96" s="36"/>
      <c r="M96" s="36"/>
      <c r="N96" s="36"/>
      <c r="Q96" s="365"/>
      <c r="U96" s="365"/>
    </row>
    <row r="97" spans="1:21" x14ac:dyDescent="0.25">
      <c r="A97" s="35">
        <v>32339</v>
      </c>
      <c r="B97" s="30"/>
      <c r="C97" s="30" t="s">
        <v>309</v>
      </c>
      <c r="D97" s="30"/>
      <c r="E97" s="30"/>
      <c r="F97" s="30"/>
      <c r="G97" s="33"/>
      <c r="H97" s="33"/>
      <c r="I97" s="36"/>
      <c r="J97" s="36"/>
      <c r="K97" s="36"/>
      <c r="L97" s="36"/>
      <c r="M97" s="36"/>
      <c r="N97" s="36"/>
      <c r="Q97" s="365"/>
      <c r="U97" s="365"/>
    </row>
    <row r="98" spans="1:21" x14ac:dyDescent="0.25">
      <c r="A98" s="35">
        <v>32341</v>
      </c>
      <c r="B98" s="30"/>
      <c r="C98" s="30" t="s">
        <v>109</v>
      </c>
      <c r="D98" s="30"/>
      <c r="E98" s="30"/>
      <c r="F98" s="30"/>
      <c r="G98" s="33">
        <v>7963.37</v>
      </c>
      <c r="H98" s="33"/>
      <c r="I98" s="36">
        <v>7963.27</v>
      </c>
      <c r="J98" s="36"/>
      <c r="K98" s="36"/>
      <c r="L98" s="36"/>
      <c r="M98" s="36"/>
      <c r="N98" s="36"/>
      <c r="Q98" s="365"/>
      <c r="U98" s="365"/>
    </row>
    <row r="99" spans="1:21" x14ac:dyDescent="0.25">
      <c r="A99" s="35">
        <v>32342</v>
      </c>
      <c r="B99" s="30"/>
      <c r="C99" s="30" t="s">
        <v>110</v>
      </c>
      <c r="D99" s="30"/>
      <c r="E99" s="30"/>
      <c r="F99" s="30"/>
      <c r="G99" s="33">
        <v>3716.24</v>
      </c>
      <c r="H99" s="33"/>
      <c r="I99" s="36">
        <v>3716.24</v>
      </c>
      <c r="J99" s="36"/>
      <c r="K99" s="36"/>
      <c r="L99" s="36"/>
      <c r="M99" s="36"/>
      <c r="N99" s="36"/>
      <c r="Q99" s="365"/>
      <c r="U99" s="365"/>
    </row>
    <row r="100" spans="1:21" x14ac:dyDescent="0.25">
      <c r="A100" s="35">
        <v>32343</v>
      </c>
      <c r="B100" s="30"/>
      <c r="C100" s="30" t="s">
        <v>111</v>
      </c>
      <c r="D100" s="30"/>
      <c r="E100" s="30"/>
      <c r="F100" s="30"/>
      <c r="G100" s="33">
        <v>1327.23</v>
      </c>
      <c r="H100" s="33"/>
      <c r="I100" s="36">
        <v>1327.23</v>
      </c>
      <c r="J100" s="36"/>
      <c r="K100" s="36"/>
      <c r="L100" s="36"/>
      <c r="M100" s="36"/>
      <c r="N100" s="36"/>
      <c r="Q100" s="365"/>
      <c r="U100" s="365"/>
    </row>
    <row r="101" spans="1:21" x14ac:dyDescent="0.25">
      <c r="A101" s="35">
        <v>32344</v>
      </c>
      <c r="B101" s="30"/>
      <c r="C101" s="30" t="s">
        <v>112</v>
      </c>
      <c r="D101" s="30"/>
      <c r="E101" s="30"/>
      <c r="F101" s="30"/>
      <c r="G101" s="33">
        <v>1990.84</v>
      </c>
      <c r="H101" s="33"/>
      <c r="I101" s="36">
        <v>1990.84</v>
      </c>
      <c r="J101" s="36"/>
      <c r="K101" s="36"/>
      <c r="L101" s="36"/>
      <c r="M101" s="36"/>
      <c r="N101" s="36"/>
      <c r="Q101" s="365"/>
      <c r="U101" s="365"/>
    </row>
    <row r="102" spans="1:21" x14ac:dyDescent="0.25">
      <c r="A102" s="35">
        <v>32349</v>
      </c>
      <c r="B102" s="30"/>
      <c r="C102" s="30" t="s">
        <v>113</v>
      </c>
      <c r="D102" s="30"/>
      <c r="E102" s="30"/>
      <c r="F102" s="30"/>
      <c r="G102" s="31"/>
      <c r="H102" s="31"/>
      <c r="I102" s="36"/>
      <c r="J102" s="36"/>
      <c r="K102" s="36"/>
      <c r="L102" s="36"/>
      <c r="M102" s="36"/>
      <c r="N102" s="36"/>
      <c r="Q102" s="365"/>
      <c r="U102" s="365"/>
    </row>
    <row r="103" spans="1:21" x14ac:dyDescent="0.25">
      <c r="A103" s="55">
        <v>32359</v>
      </c>
      <c r="B103" s="90"/>
      <c r="C103" s="45" t="s">
        <v>308</v>
      </c>
      <c r="D103" s="90"/>
      <c r="E103" s="90"/>
      <c r="F103" s="90"/>
      <c r="G103" s="103">
        <v>530.89</v>
      </c>
      <c r="H103" s="103"/>
      <c r="I103" s="60">
        <v>265.45</v>
      </c>
      <c r="J103" s="60">
        <v>265.45</v>
      </c>
      <c r="K103" s="60"/>
      <c r="L103" s="60"/>
      <c r="M103" s="60"/>
      <c r="N103" s="60"/>
      <c r="Q103" s="365"/>
      <c r="U103" s="365"/>
    </row>
    <row r="107" spans="1:21" x14ac:dyDescent="0.25">
      <c r="A107" s="80" t="s">
        <v>35</v>
      </c>
      <c r="B107" s="91"/>
      <c r="C107" s="81"/>
      <c r="D107" s="81" t="s">
        <v>36</v>
      </c>
      <c r="E107" s="81"/>
      <c r="F107" s="81"/>
      <c r="G107" s="9" t="s">
        <v>68</v>
      </c>
      <c r="H107" s="9" t="s">
        <v>69</v>
      </c>
      <c r="I107" s="92" t="s">
        <v>54</v>
      </c>
      <c r="J107" s="88" t="s">
        <v>304</v>
      </c>
      <c r="K107" s="88" t="s">
        <v>302</v>
      </c>
      <c r="L107" s="88" t="s">
        <v>212</v>
      </c>
      <c r="M107" s="88" t="s">
        <v>213</v>
      </c>
      <c r="N107" s="88" t="s">
        <v>320</v>
      </c>
    </row>
    <row r="108" spans="1:21" x14ac:dyDescent="0.25">
      <c r="A108" s="18"/>
      <c r="B108" s="19"/>
      <c r="C108" s="19"/>
      <c r="D108" s="19"/>
      <c r="E108" s="19"/>
      <c r="F108" s="93"/>
      <c r="G108" s="93"/>
      <c r="H108" s="93"/>
      <c r="I108" s="67"/>
      <c r="J108" s="344" t="s">
        <v>305</v>
      </c>
      <c r="K108" s="67"/>
      <c r="L108" s="67"/>
      <c r="M108" s="67"/>
      <c r="N108" s="67"/>
    </row>
    <row r="109" spans="1:21" x14ac:dyDescent="0.25">
      <c r="A109" s="35">
        <v>32361</v>
      </c>
      <c r="B109" s="30"/>
      <c r="C109" s="30" t="s">
        <v>114</v>
      </c>
      <c r="D109" s="30"/>
      <c r="E109" s="30"/>
      <c r="F109" s="30"/>
      <c r="G109" s="33">
        <v>5308.91</v>
      </c>
      <c r="H109" s="33"/>
      <c r="I109" s="36">
        <v>5308.91</v>
      </c>
      <c r="J109" s="36"/>
      <c r="K109" s="36"/>
      <c r="L109" s="36"/>
      <c r="M109" s="36"/>
      <c r="N109" s="36"/>
      <c r="Q109" s="365"/>
      <c r="U109" s="365"/>
    </row>
    <row r="110" spans="1:21" x14ac:dyDescent="0.25">
      <c r="A110" s="35">
        <v>32363</v>
      </c>
      <c r="B110" s="30"/>
      <c r="C110" s="30" t="s">
        <v>335</v>
      </c>
      <c r="D110" s="30"/>
      <c r="E110" s="30"/>
      <c r="F110" s="30"/>
      <c r="G110" s="33">
        <v>530.89</v>
      </c>
      <c r="H110" s="33"/>
      <c r="I110" s="36">
        <v>530.89</v>
      </c>
      <c r="J110" s="36"/>
      <c r="K110" s="36"/>
      <c r="L110" s="36"/>
      <c r="M110" s="36"/>
      <c r="N110" s="36"/>
      <c r="Q110" s="365"/>
      <c r="U110" s="365"/>
    </row>
    <row r="111" spans="1:21" x14ac:dyDescent="0.25">
      <c r="A111" s="35">
        <v>32369</v>
      </c>
      <c r="B111" s="30"/>
      <c r="C111" s="30" t="s">
        <v>115</v>
      </c>
      <c r="D111" s="30"/>
      <c r="E111" s="30"/>
      <c r="F111" s="30"/>
      <c r="G111" s="33">
        <v>1592.67</v>
      </c>
      <c r="H111" s="33"/>
      <c r="I111" s="36">
        <v>1592.67</v>
      </c>
      <c r="J111" s="36"/>
      <c r="K111" s="36"/>
      <c r="L111" s="36"/>
      <c r="M111" s="36"/>
      <c r="N111" s="36"/>
      <c r="Q111" s="365"/>
      <c r="U111" s="365"/>
    </row>
    <row r="112" spans="1:21" x14ac:dyDescent="0.25">
      <c r="A112" s="35">
        <v>32372</v>
      </c>
      <c r="B112" s="30"/>
      <c r="C112" s="30" t="s">
        <v>116</v>
      </c>
      <c r="D112" s="30"/>
      <c r="E112" s="30"/>
      <c r="F112" s="30"/>
      <c r="G112" s="33">
        <v>663.61</v>
      </c>
      <c r="H112" s="33"/>
      <c r="I112" s="36">
        <v>663.61</v>
      </c>
      <c r="J112" s="36"/>
      <c r="K112" s="36"/>
      <c r="L112" s="36"/>
      <c r="M112" s="36"/>
      <c r="N112" s="36"/>
      <c r="Q112" s="365"/>
      <c r="U112" s="365"/>
    </row>
    <row r="113" spans="1:28" x14ac:dyDescent="0.25">
      <c r="A113" s="35">
        <v>32379</v>
      </c>
      <c r="B113" s="30"/>
      <c r="C113" s="30" t="s">
        <v>117</v>
      </c>
      <c r="D113" s="30"/>
      <c r="E113" s="30"/>
      <c r="F113" s="30"/>
      <c r="G113" s="33">
        <v>2654.46</v>
      </c>
      <c r="H113" s="33"/>
      <c r="I113" s="36"/>
      <c r="J113" s="36">
        <v>2654.46</v>
      </c>
      <c r="K113" s="36"/>
      <c r="L113" s="36"/>
      <c r="M113" s="36"/>
      <c r="N113" s="36"/>
      <c r="Q113" s="365"/>
      <c r="U113" s="365"/>
    </row>
    <row r="114" spans="1:28" x14ac:dyDescent="0.25">
      <c r="A114" s="35">
        <v>32381</v>
      </c>
      <c r="B114" s="30"/>
      <c r="C114" s="30" t="s">
        <v>118</v>
      </c>
      <c r="D114" s="30"/>
      <c r="E114" s="30"/>
      <c r="F114" s="30"/>
      <c r="G114" s="33">
        <v>1327.23</v>
      </c>
      <c r="H114" s="33"/>
      <c r="I114" s="36">
        <v>1327.23</v>
      </c>
      <c r="J114" s="36"/>
      <c r="K114" s="36"/>
      <c r="L114" s="36"/>
      <c r="M114" s="36"/>
      <c r="N114" s="36"/>
      <c r="Q114" s="365"/>
      <c r="U114" s="365"/>
    </row>
    <row r="115" spans="1:28" x14ac:dyDescent="0.25">
      <c r="A115" s="35">
        <v>32382</v>
      </c>
      <c r="B115" s="30"/>
      <c r="C115" s="30" t="s">
        <v>119</v>
      </c>
      <c r="D115" s="30"/>
      <c r="E115" s="30"/>
      <c r="F115" s="30"/>
      <c r="G115" s="33">
        <v>796.34</v>
      </c>
      <c r="H115" s="33"/>
      <c r="I115" s="36">
        <v>796.34</v>
      </c>
      <c r="J115" s="36"/>
      <c r="K115" s="36"/>
      <c r="L115" s="36"/>
      <c r="M115" s="36"/>
      <c r="N115" s="36"/>
      <c r="Q115" s="365"/>
      <c r="U115" s="365"/>
    </row>
    <row r="116" spans="1:28" x14ac:dyDescent="0.25">
      <c r="A116" s="35">
        <v>32389</v>
      </c>
      <c r="B116" s="30"/>
      <c r="C116" s="30" t="s">
        <v>120</v>
      </c>
      <c r="D116" s="30"/>
      <c r="E116" s="30"/>
      <c r="F116" s="30"/>
      <c r="G116" s="33">
        <v>2654.46</v>
      </c>
      <c r="H116" s="33"/>
      <c r="I116" s="36">
        <v>2654.46</v>
      </c>
      <c r="J116" s="36"/>
      <c r="K116" s="36"/>
      <c r="L116" s="36"/>
      <c r="M116" s="36"/>
      <c r="N116" s="36"/>
      <c r="Q116" s="365"/>
      <c r="U116" s="365"/>
    </row>
    <row r="117" spans="1:28" x14ac:dyDescent="0.25">
      <c r="A117" s="35">
        <v>32391</v>
      </c>
      <c r="C117" s="30" t="s">
        <v>121</v>
      </c>
      <c r="G117" s="33">
        <v>1327.23</v>
      </c>
      <c r="H117" s="33"/>
      <c r="I117" s="36">
        <v>1327.23</v>
      </c>
      <c r="J117" s="36"/>
      <c r="K117" s="36"/>
      <c r="L117" s="36"/>
      <c r="M117" s="36"/>
      <c r="N117" s="36"/>
      <c r="Q117" s="365"/>
      <c r="U117" s="365"/>
    </row>
    <row r="118" spans="1:28" x14ac:dyDescent="0.25">
      <c r="A118" s="35">
        <v>32394</v>
      </c>
      <c r="B118" s="30"/>
      <c r="C118" s="30" t="s">
        <v>122</v>
      </c>
      <c r="D118" s="30"/>
      <c r="E118" s="30"/>
      <c r="F118" s="30"/>
      <c r="G118" s="33">
        <v>398.17</v>
      </c>
      <c r="H118" s="33"/>
      <c r="I118" s="36">
        <v>398.17</v>
      </c>
      <c r="J118" s="36"/>
      <c r="K118" s="36"/>
      <c r="L118" s="36"/>
      <c r="M118" s="36"/>
      <c r="N118" s="36"/>
      <c r="Q118" s="365"/>
      <c r="U118" s="365"/>
    </row>
    <row r="119" spans="1:28" x14ac:dyDescent="0.25">
      <c r="A119" s="35">
        <v>32396</v>
      </c>
      <c r="B119" s="30"/>
      <c r="C119" s="30" t="s">
        <v>123</v>
      </c>
      <c r="D119" s="30"/>
      <c r="E119" s="30"/>
      <c r="F119" s="30"/>
      <c r="G119" s="33">
        <v>1791.76</v>
      </c>
      <c r="H119" s="33"/>
      <c r="I119" s="36">
        <v>1791.76</v>
      </c>
      <c r="J119" s="36"/>
      <c r="K119" s="36"/>
      <c r="L119" s="36"/>
      <c r="M119" s="36"/>
      <c r="N119" s="36"/>
      <c r="Q119" s="365"/>
      <c r="U119" s="365"/>
    </row>
    <row r="120" spans="1:28" x14ac:dyDescent="0.25">
      <c r="A120" s="35">
        <v>32399</v>
      </c>
      <c r="B120" s="30"/>
      <c r="C120" s="30" t="s">
        <v>124</v>
      </c>
      <c r="D120" s="30"/>
      <c r="E120" s="30"/>
      <c r="F120" s="30"/>
      <c r="G120" s="33">
        <v>265.45</v>
      </c>
      <c r="I120" s="95">
        <v>265.45</v>
      </c>
      <c r="J120" s="95"/>
      <c r="K120" s="95"/>
      <c r="L120" s="95"/>
      <c r="M120" s="95"/>
      <c r="N120" s="95"/>
      <c r="Q120" s="365"/>
      <c r="U120" s="365"/>
    </row>
    <row r="121" spans="1:28" x14ac:dyDescent="0.25">
      <c r="A121" s="39"/>
      <c r="G121" s="33"/>
      <c r="I121" s="36"/>
      <c r="J121" s="36"/>
      <c r="K121" s="36"/>
      <c r="L121" s="36"/>
      <c r="M121" s="36"/>
      <c r="N121" s="36"/>
      <c r="Q121" s="365"/>
      <c r="U121" s="365"/>
    </row>
    <row r="122" spans="1:28" x14ac:dyDescent="0.25">
      <c r="A122" s="28">
        <v>324</v>
      </c>
      <c r="B122" s="1"/>
      <c r="C122" s="29" t="s">
        <v>125</v>
      </c>
      <c r="D122" s="1"/>
      <c r="E122" s="1"/>
      <c r="G122" s="69"/>
      <c r="I122" s="84">
        <v>0</v>
      </c>
      <c r="J122" s="290"/>
      <c r="K122" s="290"/>
      <c r="L122" s="84"/>
      <c r="M122" s="84"/>
      <c r="N122" s="84">
        <f>SUM(N123:N124)</f>
        <v>0</v>
      </c>
    </row>
    <row r="123" spans="1:28" x14ac:dyDescent="0.25">
      <c r="A123" s="35">
        <v>32411</v>
      </c>
      <c r="C123" s="30" t="s">
        <v>126</v>
      </c>
      <c r="G123" s="33"/>
      <c r="I123" s="27"/>
      <c r="J123" s="26"/>
      <c r="K123" s="26"/>
      <c r="L123" s="27"/>
      <c r="M123" s="27"/>
      <c r="N123" s="27"/>
    </row>
    <row r="124" spans="1:28" x14ac:dyDescent="0.25">
      <c r="A124" s="35">
        <v>32412</v>
      </c>
      <c r="C124" s="30" t="s">
        <v>125</v>
      </c>
      <c r="G124" s="96"/>
      <c r="I124" s="95">
        <v>0</v>
      </c>
      <c r="J124" s="62"/>
      <c r="K124" s="62"/>
      <c r="L124" s="95"/>
      <c r="M124" s="95"/>
      <c r="N124" s="95"/>
    </row>
    <row r="125" spans="1:28" x14ac:dyDescent="0.25">
      <c r="A125" s="28">
        <v>329</v>
      </c>
      <c r="B125" s="29"/>
      <c r="C125" s="29" t="s">
        <v>127</v>
      </c>
      <c r="D125" s="29"/>
      <c r="E125" s="29"/>
      <c r="F125" s="29"/>
      <c r="G125" s="69">
        <v>11878.69</v>
      </c>
      <c r="H125" s="33"/>
      <c r="I125" s="84">
        <f t="shared" ref="I125:N125" si="7">SUM(I126:I134)</f>
        <v>11480.51</v>
      </c>
      <c r="J125" s="290">
        <v>398.17</v>
      </c>
      <c r="K125" s="290">
        <f t="shared" si="7"/>
        <v>0</v>
      </c>
      <c r="L125" s="84">
        <f t="shared" si="7"/>
        <v>0</v>
      </c>
      <c r="M125" s="84">
        <f t="shared" si="7"/>
        <v>0</v>
      </c>
      <c r="N125" s="84">
        <f t="shared" si="7"/>
        <v>0</v>
      </c>
      <c r="Q125" s="365"/>
      <c r="U125" s="365"/>
    </row>
    <row r="126" spans="1:28" x14ac:dyDescent="0.25">
      <c r="A126" s="35">
        <v>32921</v>
      </c>
      <c r="B126" s="30"/>
      <c r="C126" s="30" t="s">
        <v>128</v>
      </c>
      <c r="D126" s="30"/>
      <c r="E126" s="30"/>
      <c r="F126" s="30"/>
      <c r="G126" s="33">
        <v>995.42</v>
      </c>
      <c r="H126" s="33"/>
      <c r="I126" s="36">
        <v>995.42</v>
      </c>
      <c r="J126" s="34"/>
      <c r="K126" s="34"/>
      <c r="L126" s="36"/>
      <c r="M126" s="36"/>
      <c r="N126" s="36"/>
      <c r="Q126" s="365"/>
      <c r="U126" s="365"/>
    </row>
    <row r="127" spans="1:28" x14ac:dyDescent="0.25">
      <c r="A127" s="35">
        <v>32922</v>
      </c>
      <c r="B127" s="30"/>
      <c r="C127" s="30" t="s">
        <v>129</v>
      </c>
      <c r="D127" s="30"/>
      <c r="E127" s="30"/>
      <c r="F127" s="30"/>
      <c r="G127" s="33">
        <v>1990.84</v>
      </c>
      <c r="H127" s="33"/>
      <c r="I127" s="36">
        <v>1990.84</v>
      </c>
      <c r="J127" s="34"/>
      <c r="K127" s="34"/>
      <c r="L127" s="36"/>
      <c r="M127" s="36"/>
      <c r="N127" s="36"/>
      <c r="O127" s="98"/>
      <c r="P127" s="98"/>
      <c r="Q127" s="365"/>
      <c r="R127" s="98"/>
      <c r="S127" s="98"/>
      <c r="T127" s="98"/>
      <c r="U127" s="365"/>
      <c r="V127" s="29"/>
      <c r="W127" s="298"/>
      <c r="X127" s="298"/>
      <c r="Y127" s="298"/>
      <c r="Z127" s="298"/>
      <c r="AA127" s="298"/>
      <c r="AB127" s="298"/>
    </row>
    <row r="128" spans="1:28" x14ac:dyDescent="0.25">
      <c r="A128" s="35">
        <v>32923</v>
      </c>
      <c r="C128" s="30" t="s">
        <v>130</v>
      </c>
      <c r="G128" s="33">
        <v>2654.46</v>
      </c>
      <c r="H128" s="33"/>
      <c r="I128" s="36">
        <v>2654.46</v>
      </c>
      <c r="J128" s="36"/>
      <c r="K128" s="36"/>
      <c r="L128" s="36"/>
      <c r="M128" s="36"/>
      <c r="N128" s="36"/>
      <c r="Q128" s="365"/>
      <c r="T128" s="299"/>
      <c r="U128" s="365"/>
      <c r="V128" s="94"/>
      <c r="W128" s="94"/>
      <c r="X128" s="94"/>
      <c r="Y128" s="94"/>
      <c r="Z128" s="94"/>
      <c r="AA128" s="94"/>
      <c r="AB128" s="94"/>
    </row>
    <row r="129" spans="1:21" x14ac:dyDescent="0.25">
      <c r="A129" s="35">
        <v>32931</v>
      </c>
      <c r="B129" s="30"/>
      <c r="C129" s="30" t="s">
        <v>131</v>
      </c>
      <c r="D129" s="30"/>
      <c r="E129" s="30"/>
      <c r="F129" s="30"/>
      <c r="G129" s="33">
        <v>1592.67</v>
      </c>
      <c r="H129" s="33"/>
      <c r="I129" s="36">
        <v>1194.51</v>
      </c>
      <c r="J129" s="36">
        <v>398.17</v>
      </c>
      <c r="K129" s="36"/>
      <c r="L129" s="36"/>
      <c r="M129" s="36"/>
      <c r="N129" s="36"/>
      <c r="Q129" s="365"/>
      <c r="U129" s="365"/>
    </row>
    <row r="130" spans="1:21" x14ac:dyDescent="0.25">
      <c r="A130" s="35">
        <v>32941</v>
      </c>
      <c r="C130" s="30" t="s">
        <v>132</v>
      </c>
      <c r="G130" s="33">
        <v>265.45</v>
      </c>
      <c r="H130" s="33"/>
      <c r="I130" s="36">
        <v>265.45</v>
      </c>
      <c r="J130" s="36"/>
      <c r="K130" s="36"/>
      <c r="L130" s="36"/>
      <c r="M130" s="36"/>
      <c r="N130" s="36"/>
      <c r="Q130" s="365"/>
      <c r="U130" s="365"/>
    </row>
    <row r="131" spans="1:21" x14ac:dyDescent="0.25">
      <c r="A131" s="35">
        <v>32953</v>
      </c>
      <c r="C131" s="30" t="s">
        <v>133</v>
      </c>
      <c r="G131" s="33">
        <v>132.72</v>
      </c>
      <c r="H131" s="33"/>
      <c r="I131" s="36">
        <v>132.72</v>
      </c>
      <c r="J131" s="36"/>
      <c r="K131" s="36"/>
      <c r="L131" s="36"/>
      <c r="M131" s="36"/>
      <c r="N131" s="36"/>
      <c r="Q131" s="365"/>
      <c r="U131" s="365"/>
    </row>
    <row r="132" spans="1:21" x14ac:dyDescent="0.25">
      <c r="A132" s="35">
        <v>32955</v>
      </c>
      <c r="C132" s="30" t="s">
        <v>134</v>
      </c>
      <c r="G132" s="33">
        <v>3318.07</v>
      </c>
      <c r="H132" s="33"/>
      <c r="I132" s="36">
        <v>3318.07</v>
      </c>
      <c r="J132" s="36"/>
      <c r="K132" s="36"/>
      <c r="L132" s="36"/>
      <c r="M132" s="36"/>
      <c r="N132" s="36"/>
      <c r="Q132" s="365"/>
      <c r="U132" s="365"/>
    </row>
    <row r="133" spans="1:21" x14ac:dyDescent="0.25">
      <c r="A133" s="35">
        <v>32959</v>
      </c>
      <c r="C133" s="30" t="s">
        <v>336</v>
      </c>
      <c r="G133" s="33">
        <v>530.89</v>
      </c>
      <c r="H133" s="33"/>
      <c r="I133" s="36">
        <v>530.87</v>
      </c>
      <c r="J133" s="36"/>
      <c r="K133" s="36"/>
      <c r="L133" s="36"/>
      <c r="M133" s="36"/>
      <c r="N133" s="36"/>
      <c r="Q133" s="365"/>
      <c r="U133" s="365"/>
    </row>
    <row r="134" spans="1:21" x14ac:dyDescent="0.25">
      <c r="A134" s="35">
        <v>32999</v>
      </c>
      <c r="B134" s="30"/>
      <c r="C134" s="30" t="s">
        <v>135</v>
      </c>
      <c r="D134" s="30"/>
      <c r="E134" s="30"/>
      <c r="F134" s="30"/>
      <c r="G134" s="33">
        <v>398.17</v>
      </c>
      <c r="H134" s="69"/>
      <c r="I134" s="36">
        <v>398.17</v>
      </c>
      <c r="J134" s="36"/>
      <c r="K134" s="36"/>
      <c r="L134" s="36"/>
      <c r="M134" s="36"/>
      <c r="N134" s="36"/>
      <c r="Q134" s="365"/>
      <c r="U134" s="365"/>
    </row>
    <row r="135" spans="1:21" x14ac:dyDescent="0.25">
      <c r="A135" s="35"/>
      <c r="B135" s="29"/>
      <c r="C135" s="29" t="s">
        <v>136</v>
      </c>
      <c r="D135" s="29"/>
      <c r="E135" s="29"/>
      <c r="F135" s="29"/>
      <c r="G135" s="69"/>
      <c r="H135" s="69"/>
      <c r="I135" s="84"/>
      <c r="J135" s="84"/>
      <c r="K135" s="84"/>
      <c r="L135" s="84"/>
      <c r="M135" s="84"/>
      <c r="N135" s="84"/>
    </row>
    <row r="136" spans="1:21" x14ac:dyDescent="0.25">
      <c r="A136" s="28">
        <v>343</v>
      </c>
      <c r="B136" s="29"/>
      <c r="C136" s="29" t="s">
        <v>137</v>
      </c>
      <c r="D136" s="29"/>
      <c r="E136" s="29"/>
      <c r="F136" s="29"/>
      <c r="G136" s="69">
        <v>3318.07</v>
      </c>
      <c r="H136" s="33"/>
      <c r="I136" s="84">
        <v>3318.07</v>
      </c>
      <c r="J136" s="84"/>
      <c r="K136" s="84"/>
      <c r="L136" s="84"/>
      <c r="M136" s="290">
        <f t="shared" ref="M136" si="8">SUM(M137)</f>
        <v>0</v>
      </c>
      <c r="N136" s="84"/>
      <c r="Q136" s="365"/>
      <c r="U136" s="365"/>
    </row>
    <row r="137" spans="1:21" x14ac:dyDescent="0.25">
      <c r="A137" s="55">
        <v>34311</v>
      </c>
      <c r="B137" s="45"/>
      <c r="C137" s="45" t="s">
        <v>138</v>
      </c>
      <c r="D137" s="45"/>
      <c r="E137" s="45"/>
      <c r="F137" s="45"/>
      <c r="G137" s="103">
        <v>3318.07</v>
      </c>
      <c r="H137" s="292"/>
      <c r="I137" s="60">
        <v>3318.07</v>
      </c>
      <c r="J137" s="60"/>
      <c r="K137" s="60"/>
      <c r="L137" s="60"/>
      <c r="M137" s="60"/>
      <c r="N137" s="60"/>
      <c r="Q137" s="365"/>
      <c r="U137" s="365"/>
    </row>
    <row r="143" spans="1:21" x14ac:dyDescent="0.25">
      <c r="A143" s="80" t="s">
        <v>35</v>
      </c>
      <c r="B143" s="91"/>
      <c r="C143" s="81"/>
      <c r="D143" s="81" t="s">
        <v>36</v>
      </c>
      <c r="E143" s="81"/>
      <c r="F143" s="81"/>
      <c r="G143" s="9" t="s">
        <v>68</v>
      </c>
      <c r="H143" s="9" t="s">
        <v>69</v>
      </c>
      <c r="I143" s="293" t="s">
        <v>54</v>
      </c>
      <c r="J143" s="88" t="s">
        <v>304</v>
      </c>
      <c r="K143" s="88" t="s">
        <v>302</v>
      </c>
      <c r="L143" s="88" t="s">
        <v>212</v>
      </c>
      <c r="M143" s="88" t="s">
        <v>213</v>
      </c>
      <c r="N143" s="88" t="s">
        <v>320</v>
      </c>
    </row>
    <row r="144" spans="1:21" x14ac:dyDescent="0.25">
      <c r="A144" s="18"/>
      <c r="B144" s="19"/>
      <c r="C144" s="19"/>
      <c r="D144" s="19"/>
      <c r="E144" s="19"/>
      <c r="F144" s="93"/>
      <c r="G144" s="93"/>
      <c r="H144" s="93"/>
      <c r="I144" s="294"/>
      <c r="J144" s="344" t="s">
        <v>305</v>
      </c>
      <c r="K144" s="67"/>
      <c r="L144" s="67"/>
      <c r="M144" s="67"/>
      <c r="N144" s="67"/>
    </row>
    <row r="145" spans="1:21" x14ac:dyDescent="0.25">
      <c r="A145" s="39"/>
      <c r="B145" s="1">
        <v>4</v>
      </c>
      <c r="C145" s="29" t="s">
        <v>140</v>
      </c>
      <c r="D145" s="29"/>
      <c r="E145" s="29"/>
      <c r="G145" s="69">
        <v>15263.12</v>
      </c>
      <c r="H145" s="69">
        <f>SUM(H147)</f>
        <v>0</v>
      </c>
      <c r="I145" s="69">
        <v>5308.91</v>
      </c>
      <c r="J145" s="290">
        <v>5972.53</v>
      </c>
      <c r="K145" s="364">
        <v>3981.68</v>
      </c>
      <c r="L145" s="84"/>
      <c r="M145" s="84"/>
      <c r="N145" s="290"/>
      <c r="Q145" s="365"/>
      <c r="U145" s="365"/>
    </row>
    <row r="146" spans="1:21" x14ac:dyDescent="0.25">
      <c r="A146" s="35"/>
      <c r="B146" s="30"/>
      <c r="C146" s="30"/>
      <c r="D146" s="30"/>
      <c r="E146" s="30"/>
      <c r="F146" s="30"/>
      <c r="G146" s="33"/>
      <c r="I146" s="61"/>
      <c r="J146" s="99"/>
      <c r="K146" s="99"/>
      <c r="L146" s="99"/>
      <c r="M146" s="99"/>
      <c r="N146" s="295"/>
    </row>
    <row r="147" spans="1:21" x14ac:dyDescent="0.25">
      <c r="A147" s="35"/>
      <c r="B147" s="30"/>
      <c r="C147" s="29" t="s">
        <v>141</v>
      </c>
      <c r="D147" s="29"/>
      <c r="E147" s="29"/>
      <c r="F147" s="30"/>
      <c r="G147" s="33">
        <v>15263.12</v>
      </c>
      <c r="H147" s="100">
        <f>SUM(H148+H154)</f>
        <v>0</v>
      </c>
      <c r="I147" s="33">
        <v>5308.91</v>
      </c>
      <c r="J147" s="34">
        <v>5972.53</v>
      </c>
      <c r="K147" s="34">
        <v>3981.68</v>
      </c>
      <c r="L147" s="36">
        <v>0</v>
      </c>
      <c r="M147" s="36">
        <v>0</v>
      </c>
      <c r="N147" s="34">
        <v>0</v>
      </c>
      <c r="Q147" s="365"/>
      <c r="U147" s="365"/>
    </row>
    <row r="148" spans="1:21" x14ac:dyDescent="0.25">
      <c r="A148" s="28">
        <v>4221</v>
      </c>
      <c r="B148" s="30"/>
      <c r="C148" s="29" t="s">
        <v>142</v>
      </c>
      <c r="D148" s="30"/>
      <c r="E148" s="30"/>
      <c r="F148" s="30"/>
      <c r="G148" s="69">
        <v>9954.2099999999991</v>
      </c>
      <c r="H148" s="101">
        <f>SUM(H149:H152)</f>
        <v>0</v>
      </c>
      <c r="I148" s="69">
        <f>SUM(I149:I152)</f>
        <v>0</v>
      </c>
      <c r="J148" s="290">
        <v>5972.53</v>
      </c>
      <c r="K148" s="290">
        <v>3981.68</v>
      </c>
      <c r="L148" s="102"/>
      <c r="M148" s="102"/>
      <c r="N148" s="296"/>
      <c r="Q148" s="365"/>
      <c r="U148" s="365"/>
    </row>
    <row r="149" spans="1:21" x14ac:dyDescent="0.25">
      <c r="A149" s="35">
        <v>42211</v>
      </c>
      <c r="B149" s="30"/>
      <c r="C149" s="30" t="s">
        <v>143</v>
      </c>
      <c r="D149" s="30"/>
      <c r="E149" s="30"/>
      <c r="F149" s="30"/>
      <c r="G149" s="33">
        <v>3318.07</v>
      </c>
      <c r="H149" s="33">
        <v>0</v>
      </c>
      <c r="I149" s="31"/>
      <c r="J149" s="36">
        <v>3318.07</v>
      </c>
      <c r="K149" s="36">
        <v>0</v>
      </c>
      <c r="L149" s="36">
        <v>0</v>
      </c>
      <c r="M149" s="36">
        <v>0</v>
      </c>
      <c r="N149" s="34">
        <v>0</v>
      </c>
      <c r="Q149" s="365"/>
      <c r="U149" s="365"/>
    </row>
    <row r="150" spans="1:21" x14ac:dyDescent="0.25">
      <c r="A150" s="35">
        <v>42212</v>
      </c>
      <c r="B150" s="30"/>
      <c r="C150" s="30" t="s">
        <v>337</v>
      </c>
      <c r="D150" s="30"/>
      <c r="E150" s="30"/>
      <c r="F150" s="30"/>
      <c r="G150" s="33">
        <v>1327.23</v>
      </c>
      <c r="H150" s="33"/>
      <c r="I150" s="31"/>
      <c r="J150" s="36">
        <v>1327.23</v>
      </c>
      <c r="K150" s="36"/>
      <c r="L150" s="36"/>
      <c r="M150" s="36"/>
      <c r="N150" s="34"/>
      <c r="Q150" s="365"/>
      <c r="U150" s="365"/>
    </row>
    <row r="151" spans="1:21" x14ac:dyDescent="0.25">
      <c r="A151" s="35">
        <v>42219</v>
      </c>
      <c r="B151" s="30"/>
      <c r="C151" s="30" t="s">
        <v>144</v>
      </c>
      <c r="D151" s="30"/>
      <c r="E151" s="30"/>
      <c r="F151" s="30"/>
      <c r="G151" s="33">
        <v>5308.91</v>
      </c>
      <c r="H151" s="33">
        <v>0</v>
      </c>
      <c r="I151" s="31"/>
      <c r="J151" s="36">
        <v>1327.23</v>
      </c>
      <c r="K151" s="36">
        <v>3981.68</v>
      </c>
      <c r="L151" s="36">
        <v>0</v>
      </c>
      <c r="M151" s="36">
        <v>0</v>
      </c>
      <c r="N151" s="34">
        <v>0</v>
      </c>
      <c r="Q151" s="365"/>
      <c r="U151" s="365"/>
    </row>
    <row r="152" spans="1:21" x14ac:dyDescent="0.25">
      <c r="A152" s="35"/>
      <c r="B152" s="30"/>
      <c r="C152" s="30"/>
      <c r="D152" s="30"/>
      <c r="E152" s="30"/>
      <c r="F152" s="30"/>
      <c r="G152" s="33">
        <v>0</v>
      </c>
      <c r="H152" s="33"/>
      <c r="I152" s="31"/>
      <c r="J152" s="36"/>
      <c r="K152" s="36"/>
      <c r="L152" s="36"/>
      <c r="M152" s="36"/>
      <c r="N152" s="34"/>
    </row>
    <row r="153" spans="1:21" x14ac:dyDescent="0.25">
      <c r="A153" s="35"/>
      <c r="B153" s="30"/>
      <c r="C153" s="30"/>
      <c r="D153" s="30"/>
      <c r="E153" s="30"/>
      <c r="F153" s="30"/>
      <c r="G153" s="33"/>
      <c r="H153" s="30"/>
      <c r="I153" s="30"/>
      <c r="J153" s="14"/>
      <c r="K153" s="14"/>
      <c r="L153" s="14"/>
      <c r="M153" s="14"/>
      <c r="N153" s="25"/>
    </row>
    <row r="154" spans="1:21" x14ac:dyDescent="0.25">
      <c r="A154" s="28">
        <v>4227</v>
      </c>
      <c r="B154" s="30"/>
      <c r="C154" s="29" t="s">
        <v>145</v>
      </c>
      <c r="D154" s="30"/>
      <c r="E154" s="30"/>
      <c r="F154" s="30"/>
      <c r="G154" s="69">
        <v>5308.91</v>
      </c>
      <c r="H154" s="101">
        <f>SUM(H156:H168)</f>
        <v>0</v>
      </c>
      <c r="I154" s="69">
        <v>5308.91</v>
      </c>
      <c r="J154" s="102"/>
      <c r="K154" s="102"/>
      <c r="L154" s="102"/>
      <c r="M154" s="102"/>
      <c r="N154" s="296"/>
      <c r="Q154" s="365"/>
      <c r="U154" s="365"/>
    </row>
    <row r="155" spans="1:21" x14ac:dyDescent="0.25">
      <c r="A155" s="35">
        <v>42231</v>
      </c>
      <c r="B155" s="30"/>
      <c r="C155" s="30" t="s">
        <v>338</v>
      </c>
      <c r="D155" s="30"/>
      <c r="E155" s="30"/>
      <c r="F155" s="30"/>
      <c r="G155" s="33">
        <v>2654.46</v>
      </c>
      <c r="H155" s="101"/>
      <c r="I155" s="33">
        <v>2654.46</v>
      </c>
      <c r="J155" s="102"/>
      <c r="K155" s="102"/>
      <c r="L155" s="102"/>
      <c r="M155" s="102"/>
      <c r="N155" s="296"/>
      <c r="Q155" s="365"/>
      <c r="U155" s="365"/>
    </row>
    <row r="156" spans="1:21" x14ac:dyDescent="0.25">
      <c r="A156" s="35">
        <v>42271</v>
      </c>
      <c r="C156" s="30" t="s">
        <v>146</v>
      </c>
      <c r="G156" s="33">
        <v>1327.23</v>
      </c>
      <c r="H156" s="33">
        <v>0</v>
      </c>
      <c r="I156" s="31">
        <v>1327.23</v>
      </c>
      <c r="J156" s="36">
        <v>0</v>
      </c>
      <c r="K156" s="36">
        <v>0</v>
      </c>
      <c r="L156" s="36">
        <v>0</v>
      </c>
      <c r="M156" s="36">
        <v>0</v>
      </c>
      <c r="N156" s="34">
        <v>0</v>
      </c>
      <c r="Q156" s="365"/>
      <c r="U156" s="365"/>
    </row>
    <row r="157" spans="1:21" x14ac:dyDescent="0.25">
      <c r="A157" s="55">
        <v>42273</v>
      </c>
      <c r="B157" s="90"/>
      <c r="C157" s="45" t="s">
        <v>147</v>
      </c>
      <c r="D157" s="90"/>
      <c r="E157" s="90"/>
      <c r="F157" s="90"/>
      <c r="G157" s="103">
        <v>1327.23</v>
      </c>
      <c r="H157" s="103">
        <v>0</v>
      </c>
      <c r="I157" s="103">
        <v>1327.23</v>
      </c>
      <c r="J157" s="60">
        <v>0</v>
      </c>
      <c r="K157" s="60">
        <v>0</v>
      </c>
      <c r="L157" s="60">
        <v>0</v>
      </c>
      <c r="M157" s="60">
        <v>0</v>
      </c>
      <c r="N157" s="97">
        <v>0</v>
      </c>
      <c r="Q157" s="365"/>
      <c r="U157" s="365"/>
    </row>
  </sheetData>
  <pageMargins left="0.7" right="0.7" top="0.75" bottom="0.75" header="0.3" footer="0.3"/>
  <pageSetup paperSize="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61"/>
  <sheetViews>
    <sheetView topLeftCell="A133" workbookViewId="0">
      <selection activeCell="N162" sqref="N162"/>
    </sheetView>
  </sheetViews>
  <sheetFormatPr defaultRowHeight="15" x14ac:dyDescent="0.25"/>
  <cols>
    <col min="1" max="1" width="9.140625" style="307"/>
    <col min="2" max="2" width="7.42578125" style="307" customWidth="1"/>
    <col min="3" max="3" width="13.28515625" style="307" customWidth="1"/>
    <col min="4" max="4" width="13" style="307" customWidth="1"/>
    <col min="5" max="5" width="13.5703125" style="307" customWidth="1"/>
    <col min="6" max="6" width="0.140625" style="307" hidden="1" customWidth="1"/>
    <col min="7" max="7" width="13.7109375" style="307" customWidth="1"/>
    <col min="8" max="8" width="12.7109375" style="307" customWidth="1"/>
    <col min="9" max="10" width="13.28515625" style="307" customWidth="1"/>
    <col min="11" max="16384" width="9.140625" style="307"/>
  </cols>
  <sheetData>
    <row r="1" spans="1:10" x14ac:dyDescent="0.25">
      <c r="A1" s="306" t="s">
        <v>0</v>
      </c>
      <c r="B1" s="306"/>
    </row>
    <row r="2" spans="1:10" x14ac:dyDescent="0.25">
      <c r="A2" s="306"/>
      <c r="B2" s="306"/>
      <c r="H2" s="308"/>
    </row>
    <row r="3" spans="1:10" x14ac:dyDescent="0.25">
      <c r="H3" s="308"/>
    </row>
    <row r="4" spans="1:10" x14ac:dyDescent="0.25">
      <c r="A4" s="308"/>
      <c r="B4" s="308"/>
      <c r="C4" s="308"/>
      <c r="D4" s="308"/>
      <c r="E4" s="308"/>
      <c r="F4" s="308"/>
      <c r="G4" s="308"/>
      <c r="H4" s="308"/>
      <c r="I4" s="308"/>
      <c r="J4" s="308"/>
    </row>
    <row r="5" spans="1:10" x14ac:dyDescent="0.25">
      <c r="C5" s="309" t="s">
        <v>216</v>
      </c>
      <c r="D5" s="309"/>
      <c r="E5" s="309"/>
      <c r="F5" s="309"/>
      <c r="G5" s="308"/>
      <c r="H5" s="308"/>
      <c r="I5" s="308"/>
      <c r="J5" s="308"/>
    </row>
    <row r="6" spans="1:10" x14ac:dyDescent="0.25">
      <c r="C6" s="308"/>
      <c r="D6" s="308"/>
      <c r="E6" s="309" t="s">
        <v>348</v>
      </c>
      <c r="F6" s="308"/>
      <c r="G6" s="308"/>
      <c r="H6" s="308"/>
      <c r="I6" s="308"/>
      <c r="J6" s="308"/>
    </row>
    <row r="7" spans="1:10" x14ac:dyDescent="0.25">
      <c r="A7" s="309" t="s">
        <v>217</v>
      </c>
      <c r="B7" s="309"/>
      <c r="C7" s="308"/>
      <c r="D7" s="308"/>
      <c r="E7" s="308"/>
      <c r="F7" s="308"/>
      <c r="G7" s="308"/>
      <c r="H7" s="308"/>
      <c r="I7" s="308"/>
      <c r="J7" s="308"/>
    </row>
    <row r="8" spans="1:10" x14ac:dyDescent="0.25">
      <c r="A8" s="308"/>
      <c r="B8" s="308" t="s">
        <v>218</v>
      </c>
      <c r="C8" s="308"/>
      <c r="D8" s="308"/>
      <c r="E8" s="308"/>
      <c r="F8" s="308"/>
      <c r="G8" s="308"/>
      <c r="H8" s="308"/>
      <c r="I8" s="308"/>
      <c r="J8" s="308"/>
    </row>
    <row r="9" spans="1:10" x14ac:dyDescent="0.25">
      <c r="A9" s="308" t="s">
        <v>219</v>
      </c>
      <c r="B9" s="308"/>
      <c r="C9" s="308"/>
      <c r="D9" s="308"/>
      <c r="E9" s="308"/>
      <c r="F9" s="308"/>
      <c r="G9" s="308"/>
      <c r="H9" s="308"/>
      <c r="I9" s="308"/>
      <c r="J9" s="308"/>
    </row>
    <row r="10" spans="1:10" x14ac:dyDescent="0.25">
      <c r="A10" s="308" t="s">
        <v>220</v>
      </c>
      <c r="B10" s="308"/>
      <c r="C10" s="308"/>
      <c r="D10" s="308"/>
      <c r="E10" s="308"/>
      <c r="F10" s="308"/>
      <c r="G10" s="308"/>
      <c r="H10" s="308"/>
      <c r="I10" s="308"/>
      <c r="J10" s="308"/>
    </row>
    <row r="11" spans="1:10" x14ac:dyDescent="0.25">
      <c r="A11" s="308" t="s">
        <v>221</v>
      </c>
      <c r="B11" s="308"/>
      <c r="C11" s="308"/>
      <c r="D11" s="308"/>
      <c r="E11" s="308"/>
      <c r="F11" s="308"/>
      <c r="G11" s="308"/>
      <c r="H11" s="308"/>
      <c r="I11" s="308"/>
      <c r="J11" s="308"/>
    </row>
    <row r="12" spans="1:10" x14ac:dyDescent="0.25">
      <c r="A12" s="308" t="s">
        <v>222</v>
      </c>
      <c r="B12" s="308"/>
      <c r="C12" s="308"/>
      <c r="D12" s="308"/>
      <c r="E12" s="308"/>
      <c r="F12" s="308"/>
      <c r="G12" s="308"/>
      <c r="H12" s="308"/>
      <c r="I12" s="308"/>
      <c r="J12" s="308"/>
    </row>
    <row r="13" spans="1:10" x14ac:dyDescent="0.25">
      <c r="A13" s="308" t="s">
        <v>223</v>
      </c>
      <c r="B13" s="308"/>
      <c r="C13" s="308"/>
      <c r="D13" s="308"/>
      <c r="E13" s="308"/>
      <c r="F13" s="308"/>
      <c r="G13" s="308"/>
      <c r="H13" s="308"/>
      <c r="I13" s="308"/>
      <c r="J13" s="308"/>
    </row>
    <row r="14" spans="1:10" x14ac:dyDescent="0.25">
      <c r="A14" s="308" t="s">
        <v>349</v>
      </c>
      <c r="B14" s="308"/>
      <c r="C14" s="308"/>
      <c r="D14" s="308"/>
      <c r="E14" s="308"/>
      <c r="F14" s="308"/>
      <c r="G14" s="308"/>
      <c r="H14" s="308"/>
      <c r="I14" s="308"/>
      <c r="J14" s="308"/>
    </row>
    <row r="15" spans="1:10" x14ac:dyDescent="0.25">
      <c r="A15" s="308"/>
      <c r="B15" s="308" t="s">
        <v>224</v>
      </c>
      <c r="C15" s="308"/>
      <c r="D15" s="308"/>
      <c r="E15" s="308"/>
      <c r="F15" s="308"/>
      <c r="G15" s="308"/>
      <c r="H15" s="308"/>
      <c r="I15" s="308"/>
      <c r="J15" s="308"/>
    </row>
    <row r="16" spans="1:10" x14ac:dyDescent="0.25">
      <c r="A16" s="308" t="s">
        <v>225</v>
      </c>
      <c r="B16" s="308"/>
      <c r="C16" s="308"/>
      <c r="D16" s="308"/>
      <c r="E16" s="308"/>
      <c r="F16" s="308"/>
      <c r="G16" s="308"/>
      <c r="H16" s="308"/>
      <c r="I16" s="308"/>
      <c r="J16" s="308"/>
    </row>
    <row r="17" spans="1:10" x14ac:dyDescent="0.25">
      <c r="A17" s="308" t="s">
        <v>226</v>
      </c>
      <c r="B17" s="308"/>
      <c r="C17" s="308"/>
      <c r="D17" s="308"/>
      <c r="E17" s="308"/>
      <c r="F17" s="308"/>
      <c r="G17" s="308"/>
      <c r="H17" s="308"/>
      <c r="I17" s="308"/>
      <c r="J17" s="308"/>
    </row>
    <row r="18" spans="1:10" x14ac:dyDescent="0.25">
      <c r="A18" s="308" t="s">
        <v>227</v>
      </c>
      <c r="B18" s="308"/>
      <c r="C18" s="308"/>
      <c r="D18" s="308"/>
      <c r="E18" s="308"/>
      <c r="F18" s="308"/>
      <c r="G18" s="308"/>
      <c r="H18" s="308"/>
      <c r="I18" s="308"/>
      <c r="J18" s="308"/>
    </row>
    <row r="19" spans="1:10" x14ac:dyDescent="0.25">
      <c r="A19" s="308" t="s">
        <v>228</v>
      </c>
      <c r="B19" s="308"/>
      <c r="C19" s="308"/>
      <c r="D19" s="308"/>
      <c r="E19" s="308"/>
      <c r="F19" s="308"/>
      <c r="G19" s="308"/>
      <c r="H19" s="308"/>
      <c r="I19" s="308"/>
      <c r="J19" s="308"/>
    </row>
    <row r="20" spans="1:10" x14ac:dyDescent="0.25">
      <c r="A20" s="308" t="s">
        <v>229</v>
      </c>
      <c r="B20" s="308"/>
      <c r="C20" s="308"/>
      <c r="D20" s="308"/>
      <c r="E20" s="308"/>
      <c r="F20" s="308"/>
      <c r="G20" s="308"/>
      <c r="H20" s="308"/>
      <c r="I20" s="308"/>
      <c r="J20" s="308"/>
    </row>
    <row r="21" spans="1:10" x14ac:dyDescent="0.25">
      <c r="A21" s="308" t="s">
        <v>230</v>
      </c>
      <c r="B21" s="308"/>
      <c r="C21" s="308"/>
      <c r="D21" s="308"/>
      <c r="E21" s="308"/>
      <c r="F21" s="308"/>
      <c r="G21" s="308"/>
      <c r="H21" s="308"/>
      <c r="I21" s="308"/>
      <c r="J21" s="308"/>
    </row>
    <row r="22" spans="1:10" x14ac:dyDescent="0.25">
      <c r="A22" s="308" t="s">
        <v>231</v>
      </c>
      <c r="B22" s="308"/>
      <c r="C22" s="308"/>
      <c r="D22" s="308"/>
      <c r="E22" s="308"/>
      <c r="F22" s="308"/>
      <c r="G22" s="308"/>
      <c r="H22" s="308"/>
      <c r="I22" s="308"/>
      <c r="J22" s="308"/>
    </row>
    <row r="23" spans="1:10" x14ac:dyDescent="0.25">
      <c r="A23" s="308" t="s">
        <v>232</v>
      </c>
      <c r="B23" s="308"/>
      <c r="C23" s="308"/>
      <c r="D23" s="308"/>
      <c r="E23" s="308"/>
      <c r="F23" s="308"/>
      <c r="G23" s="308"/>
      <c r="H23" s="308"/>
      <c r="I23" s="308"/>
      <c r="J23" s="308"/>
    </row>
    <row r="24" spans="1:10" x14ac:dyDescent="0.25">
      <c r="A24" s="308" t="s">
        <v>233</v>
      </c>
      <c r="B24" s="308"/>
      <c r="C24" s="308"/>
      <c r="D24" s="308"/>
      <c r="E24" s="308"/>
      <c r="F24" s="308"/>
      <c r="G24" s="308"/>
      <c r="H24" s="308"/>
      <c r="I24" s="308"/>
      <c r="J24" s="308"/>
    </row>
    <row r="25" spans="1:10" x14ac:dyDescent="0.25">
      <c r="A25" s="308" t="s">
        <v>234</v>
      </c>
      <c r="B25" s="308" t="s">
        <v>235</v>
      </c>
      <c r="C25" s="308"/>
      <c r="D25" s="308"/>
      <c r="E25" s="308"/>
      <c r="F25" s="308"/>
      <c r="G25" s="308"/>
      <c r="H25" s="308"/>
      <c r="I25" s="308"/>
      <c r="J25" s="308"/>
    </row>
    <row r="26" spans="1:10" x14ac:dyDescent="0.25">
      <c r="A26" s="308" t="s">
        <v>236</v>
      </c>
      <c r="B26" s="310" t="s">
        <v>237</v>
      </c>
    </row>
    <row r="27" spans="1:10" x14ac:dyDescent="0.25">
      <c r="A27" s="309"/>
      <c r="B27" s="309"/>
      <c r="C27" s="309"/>
      <c r="D27" s="308"/>
      <c r="E27" s="308"/>
      <c r="F27" s="308"/>
      <c r="G27" s="308"/>
      <c r="H27" s="308"/>
      <c r="I27" s="308"/>
      <c r="J27" s="308"/>
    </row>
    <row r="28" spans="1:10" x14ac:dyDescent="0.25">
      <c r="A28" s="309" t="s">
        <v>327</v>
      </c>
      <c r="B28" s="309"/>
      <c r="C28" s="309"/>
      <c r="D28" s="309"/>
      <c r="E28" s="309"/>
      <c r="F28" s="308"/>
      <c r="G28" s="308"/>
      <c r="H28" s="308"/>
      <c r="I28" s="308"/>
      <c r="J28" s="308"/>
    </row>
    <row r="29" spans="1:10" x14ac:dyDescent="0.25">
      <c r="A29" s="308" t="s">
        <v>238</v>
      </c>
      <c r="B29" s="308"/>
      <c r="C29" s="308"/>
      <c r="D29" s="308"/>
      <c r="E29" s="308"/>
      <c r="F29" s="308"/>
      <c r="G29" s="308"/>
      <c r="H29" s="308"/>
      <c r="I29" s="308"/>
      <c r="J29" s="308"/>
    </row>
    <row r="30" spans="1:10" x14ac:dyDescent="0.25">
      <c r="A30" s="308" t="s">
        <v>239</v>
      </c>
      <c r="B30" s="308"/>
      <c r="C30" s="308"/>
      <c r="D30" s="308"/>
      <c r="E30" s="308"/>
      <c r="F30" s="308"/>
      <c r="G30" s="308"/>
      <c r="H30" s="308"/>
      <c r="I30" s="308"/>
      <c r="J30" s="308"/>
    </row>
    <row r="31" spans="1:10" x14ac:dyDescent="0.25">
      <c r="A31" s="308" t="s">
        <v>240</v>
      </c>
      <c r="B31" s="308"/>
      <c r="C31" s="308"/>
      <c r="D31" s="308"/>
      <c r="E31" s="308"/>
      <c r="F31" s="308"/>
      <c r="G31" s="308"/>
      <c r="H31" s="308"/>
      <c r="I31" s="308"/>
      <c r="J31" s="308"/>
    </row>
    <row r="32" spans="1:10" x14ac:dyDescent="0.25">
      <c r="A32" s="311" t="s">
        <v>241</v>
      </c>
      <c r="B32" s="308" t="s">
        <v>242</v>
      </c>
      <c r="C32" s="308"/>
      <c r="D32" s="308"/>
      <c r="E32" s="308"/>
      <c r="F32" s="308"/>
      <c r="G32" s="308"/>
      <c r="H32" s="308"/>
      <c r="I32" s="308"/>
      <c r="J32" s="308"/>
    </row>
    <row r="33" spans="1:12" x14ac:dyDescent="0.25">
      <c r="A33" s="311" t="s">
        <v>243</v>
      </c>
      <c r="B33" s="308" t="s">
        <v>244</v>
      </c>
      <c r="C33" s="308"/>
      <c r="D33" s="308"/>
      <c r="E33" s="308"/>
      <c r="F33" s="308"/>
      <c r="G33" s="308"/>
      <c r="H33" s="308"/>
      <c r="I33" s="308"/>
      <c r="J33" s="308"/>
    </row>
    <row r="34" spans="1:12" x14ac:dyDescent="0.25">
      <c r="A34" s="308"/>
      <c r="B34" s="308" t="s">
        <v>245</v>
      </c>
      <c r="C34" s="308"/>
      <c r="D34" s="308"/>
      <c r="E34" s="308"/>
      <c r="F34" s="308"/>
      <c r="G34" s="308"/>
      <c r="H34" s="308"/>
      <c r="I34" s="308"/>
      <c r="J34" s="308"/>
    </row>
    <row r="35" spans="1:12" x14ac:dyDescent="0.25">
      <c r="A35" s="311" t="s">
        <v>246</v>
      </c>
      <c r="B35" s="308" t="s">
        <v>247</v>
      </c>
      <c r="C35" s="308"/>
      <c r="D35" s="308"/>
      <c r="E35" s="308"/>
      <c r="F35" s="308"/>
      <c r="G35" s="308"/>
      <c r="H35" s="308"/>
      <c r="I35" s="308"/>
      <c r="J35" s="308"/>
    </row>
    <row r="36" spans="1:12" x14ac:dyDescent="0.25">
      <c r="A36" s="308"/>
      <c r="B36" s="308" t="s">
        <v>248</v>
      </c>
      <c r="C36" s="308"/>
      <c r="D36" s="308"/>
      <c r="E36" s="308"/>
      <c r="F36" s="308"/>
      <c r="G36" s="308"/>
      <c r="H36" s="308"/>
      <c r="I36" s="308"/>
      <c r="J36" s="308"/>
    </row>
    <row r="37" spans="1:12" x14ac:dyDescent="0.25">
      <c r="A37" s="308"/>
      <c r="B37" s="308" t="s">
        <v>249</v>
      </c>
      <c r="C37" s="308"/>
      <c r="D37" s="308"/>
      <c r="E37" s="308"/>
      <c r="F37" s="308"/>
      <c r="G37" s="308"/>
      <c r="H37" s="308"/>
      <c r="I37" s="308"/>
      <c r="J37" s="308"/>
    </row>
    <row r="38" spans="1:12" x14ac:dyDescent="0.25">
      <c r="A38" s="311" t="s">
        <v>250</v>
      </c>
      <c r="B38" s="308" t="s">
        <v>251</v>
      </c>
      <c r="C38" s="308"/>
      <c r="D38" s="308"/>
      <c r="E38" s="308"/>
      <c r="F38" s="308"/>
      <c r="G38" s="308"/>
      <c r="H38" s="308"/>
      <c r="I38" s="308"/>
      <c r="J38" s="308"/>
    </row>
    <row r="39" spans="1:12" x14ac:dyDescent="0.25">
      <c r="A39" s="308"/>
      <c r="B39" s="308" t="s">
        <v>252</v>
      </c>
      <c r="C39" s="308"/>
      <c r="D39" s="308"/>
      <c r="E39" s="308"/>
      <c r="F39" s="308"/>
      <c r="G39" s="308"/>
      <c r="H39" s="308"/>
      <c r="I39" s="308"/>
      <c r="J39" s="308"/>
    </row>
    <row r="40" spans="1:12" x14ac:dyDescent="0.25">
      <c r="A40" s="308"/>
      <c r="B40" s="308"/>
      <c r="C40" s="308"/>
      <c r="D40" s="308"/>
      <c r="E40" s="308"/>
      <c r="F40" s="308"/>
      <c r="G40" s="308"/>
      <c r="H40" s="308"/>
      <c r="I40" s="308"/>
      <c r="J40" s="308"/>
    </row>
    <row r="41" spans="1:12" x14ac:dyDescent="0.25">
      <c r="A41" s="308" t="s">
        <v>253</v>
      </c>
      <c r="B41" s="308"/>
      <c r="C41" s="308"/>
      <c r="D41" s="308"/>
      <c r="E41" s="308"/>
      <c r="F41" s="308"/>
      <c r="G41" s="308"/>
      <c r="H41" s="308"/>
      <c r="I41" s="308"/>
      <c r="J41" s="308"/>
    </row>
    <row r="42" spans="1:12" x14ac:dyDescent="0.25">
      <c r="A42" s="308" t="s">
        <v>254</v>
      </c>
      <c r="B42" s="308"/>
      <c r="C42" s="308"/>
      <c r="D42" s="308"/>
      <c r="E42" s="308"/>
      <c r="F42" s="308"/>
      <c r="G42" s="308"/>
      <c r="H42" s="308"/>
      <c r="I42" s="308"/>
      <c r="J42" s="308"/>
      <c r="L42" s="410"/>
    </row>
    <row r="43" spans="1:12" x14ac:dyDescent="0.25">
      <c r="A43" s="308" t="s">
        <v>255</v>
      </c>
      <c r="B43" s="308"/>
      <c r="C43" s="308"/>
      <c r="D43" s="308"/>
      <c r="E43" s="308"/>
      <c r="F43" s="308"/>
      <c r="G43" s="308"/>
      <c r="H43" s="308"/>
      <c r="I43" s="308"/>
      <c r="J43" s="308"/>
    </row>
    <row r="44" spans="1:12" x14ac:dyDescent="0.25">
      <c r="A44" s="373" t="s">
        <v>350</v>
      </c>
      <c r="B44" s="308"/>
      <c r="C44" s="308"/>
      <c r="D44" s="308"/>
      <c r="E44" s="308"/>
      <c r="F44" s="308"/>
      <c r="G44" s="308"/>
      <c r="H44" s="308"/>
      <c r="I44" s="308"/>
      <c r="J44" s="308"/>
    </row>
    <row r="45" spans="1:12" x14ac:dyDescent="0.25">
      <c r="A45" s="373"/>
      <c r="B45" s="308"/>
      <c r="C45" s="308"/>
      <c r="D45" s="308"/>
      <c r="E45" s="308"/>
      <c r="F45" s="308"/>
      <c r="G45" s="308"/>
      <c r="H45" s="308"/>
      <c r="I45" s="308"/>
      <c r="J45" s="308"/>
    </row>
    <row r="46" spans="1:12" x14ac:dyDescent="0.25">
      <c r="A46" s="308" t="s">
        <v>256</v>
      </c>
      <c r="B46" s="308"/>
      <c r="C46" s="308"/>
      <c r="D46" s="308"/>
      <c r="E46" s="308"/>
      <c r="F46" s="308"/>
      <c r="G46" s="308"/>
      <c r="H46" s="308"/>
      <c r="I46" s="308"/>
      <c r="J46" s="308"/>
    </row>
    <row r="47" spans="1:12" x14ac:dyDescent="0.25">
      <c r="A47" s="308" t="s">
        <v>257</v>
      </c>
      <c r="B47" s="308"/>
      <c r="C47" s="308"/>
      <c r="D47" s="308"/>
      <c r="E47" s="308"/>
      <c r="F47" s="308"/>
      <c r="G47" s="308"/>
      <c r="H47" s="308"/>
      <c r="I47" s="308"/>
      <c r="J47" s="308"/>
    </row>
    <row r="48" spans="1:12" x14ac:dyDescent="0.25">
      <c r="A48" s="308"/>
      <c r="B48" s="308"/>
      <c r="C48" s="308"/>
      <c r="D48" s="308"/>
      <c r="E48" s="308"/>
      <c r="F48" s="308"/>
      <c r="G48" s="308"/>
      <c r="H48" s="308"/>
      <c r="I48" s="308"/>
      <c r="J48" s="308"/>
    </row>
    <row r="49" spans="1:10" x14ac:dyDescent="0.25">
      <c r="A49" s="309" t="s">
        <v>258</v>
      </c>
      <c r="B49" s="309"/>
      <c r="C49" s="309"/>
      <c r="D49" s="309"/>
      <c r="E49" s="309"/>
      <c r="F49" s="309"/>
      <c r="G49" s="308"/>
      <c r="H49" s="308"/>
      <c r="I49" s="308"/>
      <c r="J49" s="308"/>
    </row>
    <row r="50" spans="1:10" x14ac:dyDescent="0.25">
      <c r="A50" s="308" t="s">
        <v>259</v>
      </c>
      <c r="B50" s="308"/>
      <c r="C50" s="308"/>
      <c r="D50" s="308"/>
      <c r="E50" s="308"/>
      <c r="F50" s="308"/>
      <c r="G50" s="308"/>
      <c r="H50" s="308"/>
      <c r="I50" s="308"/>
      <c r="J50" s="308"/>
    </row>
    <row r="51" spans="1:10" x14ac:dyDescent="0.25">
      <c r="A51" s="308" t="s">
        <v>260</v>
      </c>
      <c r="B51" s="308"/>
      <c r="C51" s="308"/>
      <c r="D51" s="308"/>
      <c r="E51" s="308"/>
      <c r="F51" s="308"/>
      <c r="G51" s="308"/>
      <c r="H51" s="308"/>
      <c r="I51" s="308"/>
      <c r="J51" s="308"/>
    </row>
    <row r="52" spans="1:10" x14ac:dyDescent="0.25">
      <c r="A52" s="308"/>
      <c r="B52" s="308"/>
      <c r="C52" s="308"/>
      <c r="D52" s="308"/>
      <c r="E52" s="308"/>
      <c r="F52" s="308"/>
      <c r="G52" s="308"/>
      <c r="H52" s="308"/>
      <c r="I52" s="308"/>
      <c r="J52" s="308"/>
    </row>
    <row r="53" spans="1:10" x14ac:dyDescent="0.25">
      <c r="A53" s="309" t="s">
        <v>261</v>
      </c>
      <c r="B53" s="309"/>
      <c r="C53" s="309"/>
      <c r="D53" s="309"/>
      <c r="E53" s="309"/>
      <c r="F53" s="309"/>
      <c r="G53" s="309"/>
      <c r="H53" s="308"/>
      <c r="I53" s="308"/>
      <c r="J53" s="308"/>
    </row>
    <row r="54" spans="1:10" x14ac:dyDescent="0.25">
      <c r="A54" s="308" t="s">
        <v>351</v>
      </c>
      <c r="B54" s="308"/>
      <c r="C54" s="308"/>
      <c r="D54" s="308"/>
      <c r="E54" s="308"/>
      <c r="F54" s="308"/>
      <c r="G54" s="308"/>
      <c r="H54" s="308"/>
      <c r="I54" s="308"/>
      <c r="J54" s="308"/>
    </row>
    <row r="55" spans="1:10" x14ac:dyDescent="0.25">
      <c r="A55" s="308" t="s">
        <v>352</v>
      </c>
      <c r="B55" s="308"/>
      <c r="C55" s="308"/>
      <c r="D55" s="308"/>
      <c r="E55" s="308"/>
      <c r="F55" s="308"/>
      <c r="G55" s="308"/>
      <c r="H55" s="308"/>
      <c r="I55" s="409"/>
      <c r="J55" s="308"/>
    </row>
    <row r="56" spans="1:10" x14ac:dyDescent="0.25">
      <c r="A56" s="308" t="s">
        <v>353</v>
      </c>
      <c r="B56" s="308"/>
      <c r="C56" s="308"/>
      <c r="D56" s="308"/>
      <c r="E56" s="308"/>
      <c r="F56" s="308"/>
      <c r="G56" s="308"/>
      <c r="H56" s="308"/>
      <c r="I56" s="308"/>
    </row>
    <row r="57" spans="1:10" x14ac:dyDescent="0.25">
      <c r="A57" s="309" t="s">
        <v>381</v>
      </c>
      <c r="B57" s="309"/>
      <c r="C57" s="309"/>
      <c r="D57" s="309"/>
      <c r="E57" s="309"/>
      <c r="F57" s="309"/>
      <c r="G57" s="309"/>
      <c r="H57" s="309"/>
      <c r="I57" s="411"/>
      <c r="J57" s="308"/>
    </row>
    <row r="58" spans="1:10" x14ac:dyDescent="0.25">
      <c r="A58" s="308" t="s">
        <v>354</v>
      </c>
      <c r="J58" s="312"/>
    </row>
    <row r="59" spans="1:10" x14ac:dyDescent="0.25">
      <c r="A59" s="308" t="s">
        <v>355</v>
      </c>
    </row>
    <row r="60" spans="1:10" x14ac:dyDescent="0.25">
      <c r="A60" s="308" t="s">
        <v>262</v>
      </c>
      <c r="B60" s="308"/>
      <c r="C60" s="308"/>
      <c r="D60" s="308"/>
      <c r="E60" s="308"/>
      <c r="F60" s="308"/>
      <c r="G60" s="308"/>
      <c r="H60" s="308"/>
      <c r="I60" s="308"/>
      <c r="J60" s="312"/>
    </row>
    <row r="61" spans="1:10" x14ac:dyDescent="0.25">
      <c r="A61" s="308" t="s">
        <v>380</v>
      </c>
      <c r="B61" s="308"/>
      <c r="C61" s="308"/>
      <c r="D61" s="308"/>
      <c r="E61" s="308"/>
      <c r="F61" s="308"/>
      <c r="G61" s="308"/>
      <c r="H61" s="308"/>
      <c r="I61" s="308"/>
    </row>
    <row r="62" spans="1:10" x14ac:dyDescent="0.25">
      <c r="A62" s="308"/>
      <c r="B62" s="308"/>
      <c r="C62" s="308"/>
      <c r="D62" s="308"/>
      <c r="E62" s="308"/>
      <c r="F62" s="308"/>
      <c r="G62" s="308"/>
      <c r="H62" s="308"/>
      <c r="I62" s="308"/>
      <c r="J62" s="308"/>
    </row>
    <row r="63" spans="1:10" x14ac:dyDescent="0.25">
      <c r="A63" s="308" t="s">
        <v>382</v>
      </c>
      <c r="B63" s="308"/>
      <c r="C63" s="308"/>
      <c r="D63" s="308"/>
      <c r="E63" s="308"/>
      <c r="F63" s="308"/>
      <c r="G63" s="308"/>
      <c r="H63" s="308"/>
      <c r="I63" s="308"/>
      <c r="J63" s="308"/>
    </row>
    <row r="64" spans="1:10" x14ac:dyDescent="0.25">
      <c r="A64" s="308" t="s">
        <v>383</v>
      </c>
      <c r="B64" s="308"/>
      <c r="C64" s="308"/>
      <c r="D64" s="308"/>
      <c r="E64" s="308"/>
      <c r="F64" s="308"/>
      <c r="G64" s="308"/>
      <c r="H64" s="308"/>
      <c r="I64" s="308"/>
      <c r="J64" s="308"/>
    </row>
    <row r="65" spans="1:10" x14ac:dyDescent="0.25">
      <c r="A65" s="308" t="s">
        <v>384</v>
      </c>
      <c r="B65" s="308"/>
      <c r="C65" s="308"/>
      <c r="D65" s="308"/>
      <c r="E65" s="308"/>
      <c r="F65" s="308"/>
      <c r="G65" s="308"/>
      <c r="H65" s="308"/>
      <c r="I65" s="308"/>
      <c r="J65" s="308"/>
    </row>
    <row r="66" spans="1:10" x14ac:dyDescent="0.25">
      <c r="A66" s="308" t="s">
        <v>385</v>
      </c>
      <c r="B66" s="308"/>
      <c r="C66" s="308"/>
      <c r="D66" s="308"/>
      <c r="E66" s="308"/>
      <c r="F66" s="308"/>
      <c r="G66" s="308"/>
      <c r="H66" s="308"/>
      <c r="I66" s="308"/>
      <c r="J66" s="308"/>
    </row>
    <row r="67" spans="1:10" x14ac:dyDescent="0.25">
      <c r="A67" s="308"/>
      <c r="B67" s="308"/>
      <c r="C67" s="308"/>
      <c r="D67" s="308"/>
      <c r="E67" s="308"/>
      <c r="F67" s="308"/>
      <c r="G67" s="308"/>
      <c r="H67" s="308"/>
      <c r="I67" s="308"/>
      <c r="J67" s="308"/>
    </row>
    <row r="68" spans="1:10" x14ac:dyDescent="0.25">
      <c r="A68" s="308" t="s">
        <v>356</v>
      </c>
      <c r="B68" s="308"/>
      <c r="C68" s="308"/>
      <c r="D68" s="308"/>
      <c r="E68" s="308"/>
      <c r="F68" s="308"/>
      <c r="G68" s="308"/>
      <c r="H68" s="308"/>
      <c r="I68" s="308"/>
      <c r="J68" s="308"/>
    </row>
    <row r="69" spans="1:10" x14ac:dyDescent="0.25">
      <c r="A69" s="308"/>
      <c r="B69" s="308"/>
      <c r="C69" s="308"/>
      <c r="D69" s="308"/>
      <c r="E69" s="308"/>
      <c r="F69" s="308"/>
      <c r="G69" s="308"/>
      <c r="H69" s="308"/>
      <c r="J69" s="308"/>
    </row>
    <row r="70" spans="1:10" x14ac:dyDescent="0.25">
      <c r="I70" s="308"/>
      <c r="J70" s="308"/>
    </row>
    <row r="71" spans="1:10" x14ac:dyDescent="0.25">
      <c r="A71" s="309" t="s">
        <v>263</v>
      </c>
      <c r="B71" s="309"/>
      <c r="C71" s="309"/>
      <c r="D71" s="309"/>
      <c r="E71" s="309"/>
      <c r="F71" s="309"/>
      <c r="G71" s="309"/>
      <c r="H71" s="309"/>
      <c r="I71" s="308"/>
      <c r="J71" s="308"/>
    </row>
    <row r="72" spans="1:10" x14ac:dyDescent="0.25">
      <c r="A72" s="308"/>
      <c r="B72" s="308"/>
      <c r="C72" s="308"/>
      <c r="D72" s="308"/>
      <c r="E72" s="308"/>
      <c r="F72" s="308"/>
      <c r="G72" s="308"/>
      <c r="H72" s="308"/>
      <c r="I72" s="308"/>
      <c r="J72" s="308"/>
    </row>
    <row r="73" spans="1:10" x14ac:dyDescent="0.25">
      <c r="A73" s="308" t="s">
        <v>264</v>
      </c>
      <c r="B73" s="308"/>
      <c r="C73" s="308"/>
      <c r="D73" s="308"/>
      <c r="E73" s="308"/>
      <c r="F73" s="308"/>
      <c r="G73" s="308"/>
      <c r="H73" s="308"/>
      <c r="I73" s="308"/>
      <c r="J73" s="308"/>
    </row>
    <row r="74" spans="1:10" x14ac:dyDescent="0.25">
      <c r="A74" s="308" t="s">
        <v>386</v>
      </c>
      <c r="B74" s="308"/>
      <c r="C74" s="308"/>
      <c r="D74" s="308"/>
      <c r="E74" s="308"/>
      <c r="F74" s="308"/>
      <c r="G74" s="308"/>
      <c r="H74" s="308"/>
      <c r="I74" s="308"/>
    </row>
    <row r="75" spans="1:10" x14ac:dyDescent="0.25">
      <c r="A75" s="308" t="s">
        <v>265</v>
      </c>
      <c r="B75" s="308"/>
      <c r="C75" s="308"/>
      <c r="D75" s="308"/>
      <c r="E75" s="308"/>
      <c r="F75" s="308"/>
      <c r="G75" s="308"/>
      <c r="H75" s="308"/>
      <c r="I75" s="308"/>
    </row>
    <row r="76" spans="1:10" x14ac:dyDescent="0.25">
      <c r="A76" s="308" t="s">
        <v>266</v>
      </c>
      <c r="B76" s="308"/>
      <c r="C76" s="308"/>
      <c r="D76" s="308"/>
      <c r="E76" s="308"/>
      <c r="F76" s="308"/>
      <c r="G76" s="308"/>
      <c r="H76" s="308"/>
      <c r="I76" s="308"/>
      <c r="J76" s="308"/>
    </row>
    <row r="77" spans="1:10" x14ac:dyDescent="0.25">
      <c r="A77" s="308" t="s">
        <v>267</v>
      </c>
      <c r="B77" s="308"/>
      <c r="C77" s="308" t="s">
        <v>268</v>
      </c>
      <c r="D77" s="308"/>
      <c r="E77" s="308"/>
      <c r="F77" s="308"/>
      <c r="G77" s="308"/>
      <c r="H77" s="308"/>
      <c r="I77" s="308"/>
      <c r="J77" s="308"/>
    </row>
    <row r="78" spans="1:10" x14ac:dyDescent="0.25">
      <c r="F78" s="308"/>
      <c r="G78" s="308"/>
      <c r="H78" s="308"/>
      <c r="J78" s="308"/>
    </row>
    <row r="79" spans="1:10" x14ac:dyDescent="0.25">
      <c r="A79" s="308" t="s">
        <v>357</v>
      </c>
    </row>
    <row r="80" spans="1:10" x14ac:dyDescent="0.25">
      <c r="A80" s="308" t="s">
        <v>269</v>
      </c>
    </row>
    <row r="81" spans="1:10" x14ac:dyDescent="0.25">
      <c r="A81" s="308" t="s">
        <v>270</v>
      </c>
    </row>
    <row r="82" spans="1:10" x14ac:dyDescent="0.25">
      <c r="A82" s="308" t="s">
        <v>271</v>
      </c>
    </row>
    <row r="83" spans="1:10" x14ac:dyDescent="0.25">
      <c r="A83" s="308" t="s">
        <v>272</v>
      </c>
      <c r="I83" s="308"/>
      <c r="J83" s="308"/>
    </row>
    <row r="84" spans="1:10" x14ac:dyDescent="0.25">
      <c r="A84" s="308" t="s">
        <v>297</v>
      </c>
      <c r="J84" s="308"/>
    </row>
    <row r="85" spans="1:10" x14ac:dyDescent="0.25">
      <c r="A85" s="308" t="s">
        <v>358</v>
      </c>
      <c r="B85" s="308"/>
      <c r="C85" s="308"/>
      <c r="D85" s="308"/>
      <c r="E85" s="308"/>
      <c r="F85" s="308"/>
      <c r="G85" s="308"/>
      <c r="H85" s="308"/>
      <c r="I85" s="308"/>
      <c r="J85" s="308"/>
    </row>
    <row r="86" spans="1:10" x14ac:dyDescent="0.25">
      <c r="A86" s="308" t="s">
        <v>387</v>
      </c>
      <c r="I86" s="313"/>
    </row>
    <row r="87" spans="1:10" x14ac:dyDescent="0.25">
      <c r="A87" s="308" t="s">
        <v>325</v>
      </c>
      <c r="B87" s="308"/>
      <c r="C87" s="308"/>
      <c r="D87" s="308"/>
      <c r="E87" s="308"/>
      <c r="F87" s="308"/>
      <c r="G87" s="308"/>
      <c r="H87" s="308"/>
      <c r="I87" s="313"/>
    </row>
    <row r="88" spans="1:10" x14ac:dyDescent="0.25">
      <c r="A88" s="308" t="s">
        <v>359</v>
      </c>
    </row>
    <row r="89" spans="1:10" x14ac:dyDescent="0.25">
      <c r="A89" s="308"/>
    </row>
    <row r="90" spans="1:10" x14ac:dyDescent="0.25">
      <c r="A90" s="308" t="s">
        <v>360</v>
      </c>
    </row>
    <row r="91" spans="1:10" x14ac:dyDescent="0.25">
      <c r="A91" s="308" t="s">
        <v>388</v>
      </c>
    </row>
    <row r="92" spans="1:10" x14ac:dyDescent="0.25">
      <c r="A92" s="308" t="s">
        <v>273</v>
      </c>
    </row>
    <row r="94" spans="1:10" x14ac:dyDescent="0.25">
      <c r="A94" s="308" t="s">
        <v>361</v>
      </c>
      <c r="B94" s="308"/>
      <c r="C94" s="308"/>
      <c r="D94" s="308"/>
      <c r="E94" s="308"/>
      <c r="F94" s="308"/>
      <c r="G94" s="308"/>
      <c r="H94" s="308"/>
    </row>
    <row r="95" spans="1:10" x14ac:dyDescent="0.25">
      <c r="A95" s="308" t="s">
        <v>389</v>
      </c>
      <c r="B95" s="308"/>
      <c r="C95" s="308"/>
      <c r="D95" s="308"/>
      <c r="E95" s="308"/>
      <c r="F95" s="308"/>
      <c r="G95" s="308"/>
      <c r="H95" s="308"/>
    </row>
    <row r="96" spans="1:10" x14ac:dyDescent="0.25">
      <c r="A96" s="308" t="s">
        <v>390</v>
      </c>
      <c r="B96" s="308"/>
      <c r="C96" s="308"/>
      <c r="D96" s="308"/>
      <c r="E96" s="308"/>
      <c r="F96" s="308"/>
      <c r="G96" s="308"/>
      <c r="H96" s="308"/>
    </row>
    <row r="97" spans="1:10" x14ac:dyDescent="0.25">
      <c r="A97" s="308"/>
      <c r="B97" s="308"/>
      <c r="C97" s="308"/>
      <c r="D97" s="308"/>
      <c r="E97" s="308"/>
      <c r="F97" s="308"/>
      <c r="G97" s="308"/>
      <c r="H97" s="308"/>
    </row>
    <row r="98" spans="1:10" x14ac:dyDescent="0.25">
      <c r="A98" s="308" t="s">
        <v>391</v>
      </c>
      <c r="I98" s="308"/>
    </row>
    <row r="99" spans="1:10" x14ac:dyDescent="0.25">
      <c r="A99" s="308"/>
      <c r="I99" s="308"/>
    </row>
    <row r="100" spans="1:10" x14ac:dyDescent="0.25">
      <c r="A100" s="308" t="s">
        <v>274</v>
      </c>
      <c r="B100" s="308"/>
      <c r="C100" s="308"/>
      <c r="D100" s="308"/>
      <c r="E100" s="308"/>
      <c r="F100" s="308"/>
      <c r="G100" s="308"/>
      <c r="H100" s="308"/>
      <c r="I100" s="308"/>
    </row>
    <row r="101" spans="1:10" x14ac:dyDescent="0.25">
      <c r="A101" s="308" t="s">
        <v>275</v>
      </c>
      <c r="B101" s="308"/>
      <c r="C101" s="308"/>
      <c r="D101" s="308"/>
      <c r="E101" s="308"/>
      <c r="F101" s="308"/>
      <c r="G101" s="308"/>
      <c r="H101" s="308"/>
      <c r="I101" s="308"/>
    </row>
    <row r="102" spans="1:10" x14ac:dyDescent="0.25">
      <c r="A102" s="308" t="s">
        <v>392</v>
      </c>
      <c r="B102" s="308"/>
      <c r="C102" s="308"/>
      <c r="D102" s="308"/>
      <c r="E102" s="308"/>
      <c r="F102" s="308"/>
      <c r="G102" s="308"/>
      <c r="H102" s="308"/>
      <c r="I102" s="308"/>
    </row>
    <row r="103" spans="1:10" x14ac:dyDescent="0.25">
      <c r="A103" s="308" t="s">
        <v>393</v>
      </c>
      <c r="B103" s="308"/>
      <c r="C103" s="308"/>
      <c r="D103" s="308"/>
      <c r="E103" s="308"/>
      <c r="F103" s="308"/>
      <c r="G103" s="308"/>
      <c r="H103" s="308"/>
      <c r="I103" s="308"/>
    </row>
    <row r="104" spans="1:10" x14ac:dyDescent="0.25">
      <c r="A104" s="308" t="s">
        <v>394</v>
      </c>
      <c r="B104" s="308"/>
      <c r="C104" s="308"/>
      <c r="D104" s="308"/>
      <c r="E104" s="308"/>
      <c r="F104" s="308"/>
      <c r="G104" s="308"/>
      <c r="H104" s="308"/>
      <c r="I104" s="308"/>
    </row>
    <row r="105" spans="1:10" x14ac:dyDescent="0.25">
      <c r="A105" s="308" t="s">
        <v>395</v>
      </c>
      <c r="B105" s="308"/>
      <c r="C105" s="308"/>
      <c r="D105" s="308"/>
      <c r="E105" s="308"/>
      <c r="F105" s="308"/>
      <c r="G105" s="308"/>
      <c r="H105" s="308"/>
      <c r="I105" s="308"/>
    </row>
    <row r="106" spans="1:10" x14ac:dyDescent="0.25">
      <c r="A106" s="308" t="s">
        <v>396</v>
      </c>
      <c r="B106" s="308"/>
      <c r="C106" s="308"/>
      <c r="D106" s="308"/>
      <c r="E106" s="308"/>
      <c r="F106" s="308"/>
      <c r="G106" s="308"/>
      <c r="H106" s="308"/>
      <c r="I106" s="308"/>
    </row>
    <row r="107" spans="1:10" x14ac:dyDescent="0.25">
      <c r="A107" s="308" t="s">
        <v>276</v>
      </c>
      <c r="B107" s="308"/>
      <c r="C107" s="308"/>
      <c r="D107" s="308"/>
      <c r="E107" s="308"/>
      <c r="F107" s="308"/>
      <c r="G107" s="308"/>
      <c r="H107" s="308"/>
      <c r="I107" s="308"/>
    </row>
    <row r="108" spans="1:10" x14ac:dyDescent="0.25">
      <c r="A108" s="308" t="s">
        <v>397</v>
      </c>
      <c r="B108" s="308"/>
      <c r="C108" s="308"/>
      <c r="D108" s="308"/>
      <c r="E108" s="308"/>
      <c r="F108" s="308"/>
      <c r="G108" s="308"/>
      <c r="H108" s="308"/>
      <c r="I108" s="308"/>
      <c r="J108" s="308"/>
    </row>
    <row r="109" spans="1:10" x14ac:dyDescent="0.25">
      <c r="A109" s="308"/>
      <c r="B109" s="308"/>
      <c r="C109" s="308"/>
      <c r="D109" s="308"/>
      <c r="E109" s="308"/>
      <c r="F109" s="308"/>
      <c r="G109" s="308"/>
      <c r="H109" s="308"/>
      <c r="I109" s="308"/>
      <c r="J109" s="308"/>
    </row>
    <row r="110" spans="1:10" x14ac:dyDescent="0.25">
      <c r="A110" s="308" t="s">
        <v>398</v>
      </c>
      <c r="B110" s="308"/>
      <c r="C110" s="308"/>
      <c r="D110" s="308"/>
      <c r="E110" s="308"/>
      <c r="F110" s="308"/>
      <c r="G110" s="308"/>
      <c r="H110" s="308"/>
      <c r="I110" s="308"/>
      <c r="J110" s="308"/>
    </row>
    <row r="111" spans="1:10" x14ac:dyDescent="0.25">
      <c r="A111" s="308"/>
      <c r="B111" s="308"/>
      <c r="C111" s="308"/>
      <c r="D111" s="308"/>
      <c r="E111" s="308"/>
      <c r="F111" s="308"/>
      <c r="G111" s="308"/>
      <c r="H111" s="308"/>
      <c r="I111" s="308"/>
      <c r="J111" s="308"/>
    </row>
    <row r="112" spans="1:10" x14ac:dyDescent="0.25">
      <c r="A112" s="308"/>
      <c r="B112" s="308"/>
      <c r="C112" s="308"/>
      <c r="D112" s="308"/>
      <c r="E112" s="308"/>
      <c r="F112" s="308"/>
      <c r="G112" s="308"/>
      <c r="H112" s="308"/>
      <c r="I112" s="308"/>
    </row>
    <row r="113" spans="1:9" x14ac:dyDescent="0.25">
      <c r="A113" s="308"/>
      <c r="B113" s="308"/>
      <c r="C113" s="308"/>
      <c r="D113" s="308"/>
      <c r="E113" s="308"/>
      <c r="F113" s="308"/>
      <c r="G113" s="308"/>
      <c r="H113" s="308"/>
      <c r="I113" s="308"/>
    </row>
    <row r="114" spans="1:9" x14ac:dyDescent="0.25">
      <c r="A114" s="308"/>
      <c r="B114" s="308"/>
      <c r="C114" s="308"/>
      <c r="D114" s="308"/>
      <c r="E114" s="308"/>
      <c r="F114" s="308"/>
      <c r="G114" s="308"/>
      <c r="H114" s="308"/>
      <c r="I114" s="308"/>
    </row>
    <row r="115" spans="1:9" x14ac:dyDescent="0.25">
      <c r="A115" s="308"/>
      <c r="B115" s="308"/>
      <c r="C115" s="308"/>
      <c r="D115" s="308"/>
      <c r="E115" s="308"/>
      <c r="F115" s="308"/>
      <c r="G115" s="308"/>
      <c r="H115" s="308"/>
      <c r="I115" s="308"/>
    </row>
    <row r="116" spans="1:9" x14ac:dyDescent="0.25">
      <c r="A116" s="314" t="s">
        <v>326</v>
      </c>
      <c r="B116" s="315"/>
      <c r="C116" s="315"/>
      <c r="D116" s="315"/>
      <c r="E116" s="315"/>
      <c r="F116" s="315"/>
      <c r="G116" s="315"/>
      <c r="H116" s="315"/>
      <c r="I116" s="308"/>
    </row>
    <row r="117" spans="1:9" x14ac:dyDescent="0.25">
      <c r="A117" s="314" t="s">
        <v>277</v>
      </c>
      <c r="B117" s="315"/>
      <c r="C117" s="315"/>
      <c r="D117" s="315"/>
      <c r="E117" s="315"/>
      <c r="F117" s="315"/>
      <c r="G117" s="315"/>
      <c r="H117" s="315"/>
      <c r="I117" s="308"/>
    </row>
    <row r="118" spans="1:9" x14ac:dyDescent="0.25">
      <c r="A118" s="308"/>
      <c r="B118" s="308"/>
      <c r="C118" s="308"/>
      <c r="D118" s="308"/>
      <c r="E118" s="308"/>
      <c r="F118" s="308"/>
      <c r="G118" s="308"/>
      <c r="H118" s="308"/>
      <c r="I118" s="308"/>
    </row>
    <row r="119" spans="1:9" x14ac:dyDescent="0.25">
      <c r="A119" s="308" t="s">
        <v>278</v>
      </c>
      <c r="B119" s="308"/>
      <c r="C119" s="308"/>
      <c r="D119" s="308"/>
      <c r="E119" s="308"/>
      <c r="F119" s="308"/>
      <c r="G119" s="308"/>
      <c r="H119" s="308"/>
      <c r="I119" s="308"/>
    </row>
    <row r="120" spans="1:9" x14ac:dyDescent="0.25">
      <c r="A120" s="308" t="s">
        <v>279</v>
      </c>
      <c r="B120" s="308"/>
      <c r="C120" s="308"/>
      <c r="D120" s="308"/>
      <c r="E120" s="308"/>
      <c r="F120" s="308"/>
      <c r="G120" s="308"/>
      <c r="H120" s="308"/>
      <c r="I120" s="308"/>
    </row>
    <row r="121" spans="1:9" x14ac:dyDescent="0.25">
      <c r="A121" s="308" t="s">
        <v>280</v>
      </c>
      <c r="B121" s="308"/>
      <c r="C121" s="308"/>
      <c r="D121" s="308"/>
      <c r="E121" s="308"/>
      <c r="F121" s="308"/>
      <c r="G121" s="308"/>
      <c r="H121" s="308"/>
      <c r="I121" s="308"/>
    </row>
    <row r="122" spans="1:9" x14ac:dyDescent="0.25">
      <c r="A122" s="308" t="s">
        <v>281</v>
      </c>
      <c r="B122" s="308"/>
      <c r="C122" s="308"/>
      <c r="D122" s="308"/>
      <c r="E122" s="308"/>
      <c r="F122" s="308"/>
      <c r="G122" s="308"/>
      <c r="H122" s="308"/>
      <c r="I122" s="308"/>
    </row>
    <row r="123" spans="1:9" x14ac:dyDescent="0.25">
      <c r="A123" s="308" t="s">
        <v>282</v>
      </c>
      <c r="B123" s="308"/>
      <c r="C123" s="308"/>
      <c r="D123" s="308"/>
      <c r="E123" s="308"/>
      <c r="F123" s="308"/>
      <c r="G123" s="308"/>
      <c r="H123" s="308"/>
      <c r="I123" s="308"/>
    </row>
    <row r="124" spans="1:9" x14ac:dyDescent="0.25">
      <c r="A124" s="308" t="s">
        <v>362</v>
      </c>
      <c r="B124" s="308"/>
      <c r="C124" s="308"/>
      <c r="D124" s="308"/>
      <c r="E124" s="308"/>
      <c r="F124" s="308"/>
      <c r="G124" s="308"/>
      <c r="H124" s="308"/>
      <c r="I124" s="308"/>
    </row>
    <row r="125" spans="1:9" x14ac:dyDescent="0.25">
      <c r="A125" s="308" t="s">
        <v>399</v>
      </c>
      <c r="B125" s="308"/>
      <c r="C125" s="308"/>
      <c r="D125" s="308"/>
      <c r="E125" s="308"/>
      <c r="F125" s="308"/>
      <c r="G125" s="308"/>
      <c r="H125" s="308"/>
      <c r="I125" s="308"/>
    </row>
    <row r="126" spans="1:9" x14ac:dyDescent="0.25">
      <c r="A126" s="308"/>
      <c r="B126" s="308"/>
      <c r="C126" s="308"/>
      <c r="D126" s="308"/>
      <c r="E126" s="308"/>
      <c r="F126" s="308"/>
      <c r="G126" s="308"/>
      <c r="H126" s="308"/>
      <c r="I126" s="308"/>
    </row>
    <row r="127" spans="1:9" x14ac:dyDescent="0.25">
      <c r="A127" s="308"/>
      <c r="B127" s="308"/>
      <c r="C127" s="308"/>
      <c r="D127" s="308"/>
      <c r="E127" s="308"/>
      <c r="F127" s="308"/>
      <c r="G127" s="308"/>
      <c r="H127" s="308"/>
      <c r="I127" s="308"/>
    </row>
    <row r="128" spans="1:9" x14ac:dyDescent="0.25">
      <c r="A128" s="308"/>
      <c r="B128" s="308"/>
      <c r="C128" s="308"/>
      <c r="D128" s="308"/>
      <c r="E128" s="308"/>
      <c r="F128" s="308"/>
      <c r="G128" s="308"/>
      <c r="H128" s="308"/>
      <c r="I128" s="308"/>
    </row>
    <row r="129" spans="1:12" x14ac:dyDescent="0.25">
      <c r="A129" s="316" t="s">
        <v>283</v>
      </c>
      <c r="B129" s="316"/>
      <c r="C129" s="316"/>
      <c r="D129" s="316"/>
      <c r="E129" s="308"/>
      <c r="F129" s="308"/>
      <c r="G129" s="308"/>
      <c r="H129" s="308"/>
      <c r="I129" s="308"/>
    </row>
    <row r="130" spans="1:12" x14ac:dyDescent="0.25">
      <c r="A130" s="308"/>
      <c r="B130" s="308"/>
      <c r="C130" s="308"/>
      <c r="D130" s="308"/>
      <c r="E130" s="308"/>
      <c r="F130" s="308"/>
      <c r="G130" s="308"/>
      <c r="H130" s="308"/>
      <c r="I130" s="308"/>
    </row>
    <row r="131" spans="1:12" x14ac:dyDescent="0.25">
      <c r="A131" s="308" t="s">
        <v>284</v>
      </c>
      <c r="B131" s="308"/>
      <c r="C131" s="308"/>
      <c r="D131" s="308"/>
      <c r="E131" s="308"/>
      <c r="F131" s="308"/>
      <c r="G131" s="308"/>
      <c r="H131" s="308"/>
      <c r="I131" s="308"/>
    </row>
    <row r="132" spans="1:12" x14ac:dyDescent="0.25">
      <c r="A132" s="317" t="s">
        <v>285</v>
      </c>
      <c r="B132" s="318"/>
      <c r="C132" s="319" t="s">
        <v>286</v>
      </c>
      <c r="D132" s="319" t="s">
        <v>287</v>
      </c>
      <c r="E132" s="317" t="s">
        <v>288</v>
      </c>
      <c r="F132" s="320"/>
      <c r="G132" s="319" t="s">
        <v>288</v>
      </c>
      <c r="H132" s="319" t="s">
        <v>288</v>
      </c>
      <c r="I132" s="319" t="s">
        <v>288</v>
      </c>
      <c r="J132" s="319" t="s">
        <v>288</v>
      </c>
    </row>
    <row r="133" spans="1:12" x14ac:dyDescent="0.25">
      <c r="A133" s="321"/>
      <c r="B133" s="322"/>
      <c r="C133" s="323" t="s">
        <v>289</v>
      </c>
      <c r="D133" s="323" t="s">
        <v>290</v>
      </c>
      <c r="E133" s="324" t="s">
        <v>298</v>
      </c>
      <c r="F133" s="325"/>
      <c r="G133" s="323" t="s">
        <v>299</v>
      </c>
      <c r="H133" s="323" t="s">
        <v>300</v>
      </c>
      <c r="I133" s="323" t="s">
        <v>301</v>
      </c>
      <c r="J133" s="323" t="s">
        <v>366</v>
      </c>
    </row>
    <row r="134" spans="1:12" x14ac:dyDescent="0.25">
      <c r="A134" s="327" t="s">
        <v>291</v>
      </c>
      <c r="B134" s="328"/>
      <c r="C134" s="330">
        <v>17815.05</v>
      </c>
      <c r="D134" s="329">
        <v>196628.6</v>
      </c>
      <c r="E134" s="329">
        <v>174342.23</v>
      </c>
      <c r="F134" s="331"/>
      <c r="G134" s="329">
        <v>215896.21</v>
      </c>
      <c r="H134" s="329">
        <v>206276.47</v>
      </c>
      <c r="I134" s="329">
        <v>195631.89</v>
      </c>
      <c r="J134" s="329">
        <v>241963.13</v>
      </c>
    </row>
    <row r="135" spans="1:12" x14ac:dyDescent="0.25">
      <c r="A135" s="332" t="s">
        <v>292</v>
      </c>
      <c r="B135" s="333"/>
      <c r="C135" s="334">
        <f>SUM(C134)</f>
        <v>17815.05</v>
      </c>
      <c r="D135" s="334">
        <f>SUM(D134)</f>
        <v>196628.6</v>
      </c>
      <c r="E135" s="334">
        <f>SUM(E134)</f>
        <v>174342.23</v>
      </c>
      <c r="F135" s="335"/>
      <c r="G135" s="334">
        <f>SUM(G134)</f>
        <v>215896.21</v>
      </c>
      <c r="H135" s="334">
        <f>SUM(H134)</f>
        <v>206276.47</v>
      </c>
      <c r="I135" s="334">
        <f>SUM(I134)</f>
        <v>195631.89</v>
      </c>
      <c r="J135" s="334">
        <f>SUM(J134)</f>
        <v>241963.13</v>
      </c>
    </row>
    <row r="136" spans="1:12" x14ac:dyDescent="0.25">
      <c r="A136" s="308"/>
      <c r="B136" s="308"/>
      <c r="C136" s="308"/>
      <c r="D136" s="308"/>
      <c r="E136" s="308"/>
      <c r="F136" s="308"/>
      <c r="G136" s="308"/>
      <c r="H136" s="308"/>
      <c r="I136" s="308"/>
    </row>
    <row r="137" spans="1:12" x14ac:dyDescent="0.25">
      <c r="A137" s="308"/>
      <c r="B137" s="308"/>
      <c r="C137" s="308"/>
      <c r="D137" s="308"/>
      <c r="E137" s="308"/>
      <c r="F137" s="308"/>
      <c r="G137" s="308"/>
      <c r="H137" s="308"/>
      <c r="I137" s="308"/>
      <c r="L137" s="326"/>
    </row>
    <row r="138" spans="1:12" x14ac:dyDescent="0.25">
      <c r="A138" s="308" t="s">
        <v>293</v>
      </c>
      <c r="B138" s="308"/>
      <c r="C138" s="308"/>
      <c r="D138" s="308"/>
      <c r="E138" s="308"/>
      <c r="F138" s="308"/>
      <c r="G138" s="308"/>
      <c r="H138" s="308"/>
      <c r="I138" s="308"/>
    </row>
    <row r="139" spans="1:12" x14ac:dyDescent="0.25">
      <c r="A139" s="317" t="s">
        <v>285</v>
      </c>
      <c r="B139" s="318"/>
      <c r="C139" s="319" t="s">
        <v>286</v>
      </c>
      <c r="D139" s="319" t="s">
        <v>287</v>
      </c>
      <c r="E139" s="317" t="s">
        <v>288</v>
      </c>
      <c r="F139" s="320"/>
      <c r="G139" s="319" t="s">
        <v>288</v>
      </c>
      <c r="H139" s="319" t="s">
        <v>288</v>
      </c>
      <c r="I139" s="319" t="s">
        <v>288</v>
      </c>
      <c r="J139" s="319" t="s">
        <v>288</v>
      </c>
    </row>
    <row r="140" spans="1:12" x14ac:dyDescent="0.25">
      <c r="A140" s="321"/>
      <c r="B140" s="322"/>
      <c r="C140" s="323" t="s">
        <v>289</v>
      </c>
      <c r="D140" s="323" t="s">
        <v>290</v>
      </c>
      <c r="E140" s="324" t="s">
        <v>298</v>
      </c>
      <c r="F140" s="325"/>
      <c r="G140" s="323" t="s">
        <v>299</v>
      </c>
      <c r="H140" s="323" t="s">
        <v>300</v>
      </c>
      <c r="I140" s="323" t="s">
        <v>301</v>
      </c>
      <c r="J140" s="323" t="s">
        <v>366</v>
      </c>
    </row>
    <row r="141" spans="1:12" x14ac:dyDescent="0.25">
      <c r="A141" s="336" t="s">
        <v>291</v>
      </c>
      <c r="B141" s="328"/>
      <c r="C141" s="330">
        <v>181213.78</v>
      </c>
      <c r="D141" s="330">
        <v>192874.21</v>
      </c>
      <c r="E141" s="329">
        <v>174342.23</v>
      </c>
      <c r="F141" s="331"/>
      <c r="G141" s="329">
        <v>215896.21</v>
      </c>
      <c r="H141" s="329">
        <v>206276.47</v>
      </c>
      <c r="I141" s="329">
        <v>195631.89</v>
      </c>
      <c r="J141" s="329">
        <v>241963.13</v>
      </c>
    </row>
    <row r="142" spans="1:12" x14ac:dyDescent="0.25">
      <c r="A142" s="332" t="s">
        <v>292</v>
      </c>
      <c r="B142" s="337"/>
      <c r="C142" s="334">
        <f>SUM(C141)</f>
        <v>181213.78</v>
      </c>
      <c r="D142" s="334">
        <f>SUM(D141)</f>
        <v>192874.21</v>
      </c>
      <c r="E142" s="334">
        <f>SUM(E141)</f>
        <v>174342.23</v>
      </c>
      <c r="F142" s="335"/>
      <c r="G142" s="334">
        <f>SUM(G141)</f>
        <v>215896.21</v>
      </c>
      <c r="H142" s="334">
        <f>SUM(H141)</f>
        <v>206276.47</v>
      </c>
      <c r="I142" s="334">
        <f>SUM(I141)</f>
        <v>195631.89</v>
      </c>
      <c r="J142" s="334">
        <f>SUM(J141)</f>
        <v>241963.13</v>
      </c>
    </row>
    <row r="143" spans="1:12" x14ac:dyDescent="0.25">
      <c r="A143" s="308"/>
      <c r="B143" s="308"/>
      <c r="C143" s="308"/>
      <c r="D143" s="308"/>
      <c r="E143" s="308"/>
      <c r="F143" s="308"/>
      <c r="G143" s="308"/>
      <c r="H143" s="308"/>
      <c r="I143" s="308"/>
      <c r="J143" s="339"/>
    </row>
    <row r="144" spans="1:12" x14ac:dyDescent="0.25">
      <c r="A144" s="338" t="s">
        <v>294</v>
      </c>
      <c r="B144" s="338"/>
      <c r="C144" s="338"/>
      <c r="D144" s="338"/>
      <c r="E144" s="338"/>
      <c r="F144" s="338"/>
      <c r="G144" s="308"/>
      <c r="H144" s="308"/>
      <c r="I144" s="308"/>
      <c r="J144" s="361"/>
    </row>
    <row r="145" spans="1:10" x14ac:dyDescent="0.25">
      <c r="A145" s="338" t="s">
        <v>363</v>
      </c>
      <c r="B145" s="338"/>
      <c r="C145" s="338"/>
      <c r="D145" s="338"/>
      <c r="E145" s="338"/>
      <c r="F145" s="338"/>
      <c r="G145" s="308"/>
      <c r="H145" s="308"/>
      <c r="I145" s="308"/>
      <c r="J145" s="362"/>
    </row>
    <row r="146" spans="1:10" x14ac:dyDescent="0.25">
      <c r="A146" s="338" t="s">
        <v>364</v>
      </c>
      <c r="B146" s="338"/>
      <c r="C146" s="338"/>
      <c r="D146" s="338"/>
      <c r="E146" s="338"/>
      <c r="F146" s="338"/>
      <c r="G146" s="308"/>
      <c r="H146" s="308"/>
      <c r="I146" s="308"/>
    </row>
    <row r="147" spans="1:10" x14ac:dyDescent="0.25">
      <c r="A147" s="338" t="s">
        <v>365</v>
      </c>
      <c r="B147" s="338"/>
      <c r="C147" s="338"/>
      <c r="D147" s="338"/>
      <c r="E147" s="338"/>
      <c r="F147" s="338"/>
      <c r="G147" s="308"/>
      <c r="H147" s="308"/>
      <c r="I147" s="308"/>
    </row>
    <row r="148" spans="1:10" x14ac:dyDescent="0.25">
      <c r="A148" s="339"/>
      <c r="B148" s="339"/>
      <c r="C148" s="339"/>
      <c r="D148" s="339"/>
      <c r="E148" s="339"/>
      <c r="F148" s="339"/>
      <c r="G148" s="308"/>
      <c r="H148" s="308"/>
      <c r="I148" s="308"/>
    </row>
    <row r="149" spans="1:10" x14ac:dyDescent="0.25">
      <c r="A149" s="309" t="s">
        <v>367</v>
      </c>
      <c r="B149" s="309"/>
      <c r="C149" s="309"/>
      <c r="D149" s="309"/>
      <c r="E149" s="309"/>
      <c r="F149" s="308"/>
      <c r="G149" s="308"/>
      <c r="H149" s="308"/>
      <c r="I149" s="308"/>
      <c r="J149" s="363"/>
    </row>
    <row r="150" spans="1:10" x14ac:dyDescent="0.25">
      <c r="A150" s="308"/>
      <c r="B150" s="308"/>
      <c r="C150" s="308"/>
      <c r="D150" s="308"/>
      <c r="E150" s="308"/>
      <c r="F150" s="308"/>
      <c r="G150" s="308"/>
      <c r="H150" s="308"/>
      <c r="I150" s="308"/>
      <c r="J150" s="339"/>
    </row>
    <row r="151" spans="1:10" x14ac:dyDescent="0.25">
      <c r="A151" s="308"/>
      <c r="B151" s="308"/>
      <c r="C151" s="308"/>
      <c r="D151" s="308"/>
      <c r="E151" s="308"/>
      <c r="F151" s="308"/>
      <c r="G151" s="308"/>
      <c r="H151" s="308"/>
      <c r="I151" s="308"/>
      <c r="J151" s="361"/>
    </row>
    <row r="152" spans="1:10" x14ac:dyDescent="0.25">
      <c r="A152" s="308"/>
      <c r="B152" s="308"/>
      <c r="C152" s="308"/>
      <c r="D152" s="308"/>
      <c r="E152" s="308"/>
      <c r="F152" s="308"/>
      <c r="G152" s="308"/>
      <c r="H152" s="308"/>
      <c r="I152" s="308"/>
      <c r="J152" s="362"/>
    </row>
    <row r="153" spans="1:10" x14ac:dyDescent="0.25">
      <c r="A153" s="308"/>
      <c r="B153" s="308"/>
      <c r="C153" s="308"/>
      <c r="D153" s="308"/>
      <c r="E153" s="308"/>
      <c r="F153" s="308"/>
      <c r="G153" s="308" t="s">
        <v>295</v>
      </c>
      <c r="H153" s="308"/>
    </row>
    <row r="154" spans="1:10" x14ac:dyDescent="0.25">
      <c r="A154" s="308" t="s">
        <v>368</v>
      </c>
      <c r="G154" s="308" t="s">
        <v>296</v>
      </c>
      <c r="H154" s="308"/>
    </row>
    <row r="155" spans="1:10" x14ac:dyDescent="0.25">
      <c r="A155" s="308"/>
    </row>
    <row r="156" spans="1:10" x14ac:dyDescent="0.25">
      <c r="A156" s="306"/>
      <c r="I156" s="308"/>
    </row>
    <row r="157" spans="1:10" x14ac:dyDescent="0.25">
      <c r="A157" s="309"/>
      <c r="B157" s="309"/>
      <c r="C157" s="309"/>
      <c r="D157" s="309"/>
      <c r="E157" s="309"/>
      <c r="F157" s="308"/>
      <c r="G157" s="308"/>
      <c r="H157" s="308"/>
      <c r="I157" s="308"/>
    </row>
    <row r="158" spans="1:10" x14ac:dyDescent="0.25">
      <c r="A158" s="308"/>
      <c r="B158" s="308"/>
      <c r="C158" s="308"/>
      <c r="D158" s="308"/>
      <c r="E158" s="308"/>
      <c r="F158" s="308"/>
      <c r="G158" s="308"/>
      <c r="H158" s="308"/>
    </row>
    <row r="159" spans="1:10" x14ac:dyDescent="0.25">
      <c r="G159" s="308"/>
      <c r="H159" s="308"/>
    </row>
    <row r="160" spans="1:10" x14ac:dyDescent="0.25">
      <c r="G160" s="308"/>
      <c r="H160" s="308"/>
      <c r="I160" s="308"/>
    </row>
    <row r="161" spans="1:8" x14ac:dyDescent="0.25">
      <c r="A161" s="308"/>
      <c r="D161" s="308"/>
      <c r="E161" s="308"/>
      <c r="F161" s="308"/>
      <c r="G161" s="308"/>
      <c r="H161" s="308"/>
    </row>
  </sheetData>
  <pageMargins left="0.7" right="0.7" top="0.75" bottom="0.75" header="0.3" footer="0.3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OPĆI DIO</vt:lpstr>
      <vt:lpstr>PLAN PRIHODA </vt:lpstr>
      <vt:lpstr>PLAN RASHODA I IZDATAKA</vt:lpstr>
      <vt:lpstr>IZRAČUN I PROCJENA</vt:lpstr>
      <vt:lpstr>PLAN PO POZICIJAMA I IZVORIMA </vt:lpstr>
      <vt:lpstr>OBRAZLOŽENJE</vt:lpstr>
      <vt:lpstr>'PLAN PRIHODA '!Ispis_naslova</vt:lpstr>
      <vt:lpstr>'PLAN RASHODA I IZDATAKA'!Ispis_naslova</vt:lpstr>
      <vt:lpstr>'OPĆI DIO'!Podrucje_ispisa</vt:lpstr>
      <vt:lpstr>'PLAN PRIHODA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2022-07-29T07:16:25Z</cp:lastPrinted>
  <dcterms:created xsi:type="dcterms:W3CDTF">2020-07-20T10:31:52Z</dcterms:created>
  <dcterms:modified xsi:type="dcterms:W3CDTF">2023-02-06T08:36:15Z</dcterms:modified>
</cp:coreProperties>
</file>